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o so cong viec\2018\Báo cáo quỹ 2017\fwdbocoquchi\"/>
    </mc:Choice>
  </mc:AlternateContent>
  <bookViews>
    <workbookView xWindow="0" yWindow="0" windowWidth="20490" windowHeight="7650"/>
  </bookViews>
  <sheets>
    <sheet name="I" sheetId="1" r:id="rId1"/>
    <sheet name="II" sheetId="21" r:id="rId2"/>
    <sheet name="III" sheetId="22" r:id="rId3"/>
    <sheet name="IV" sheetId="23" r:id="rId4"/>
    <sheet name="V" sheetId="9" r:id="rId5"/>
    <sheet name="VI" sheetId="12" r:id="rId6"/>
    <sheet name="VII" sheetId="8" r:id="rId7"/>
    <sheet name="VIII" sheetId="13" r:id="rId8"/>
    <sheet name="IX" sheetId="14" r:id="rId9"/>
    <sheet name="X" sheetId="15" r:id="rId10"/>
    <sheet name="XI" sheetId="16" r:id="rId11"/>
    <sheet name="XII" sheetId="18" r:id="rId12"/>
    <sheet name="XIII" sheetId="19" r:id="rId13"/>
    <sheet name="XIV" sheetId="17" r:id="rId14"/>
    <sheet name="XV" sheetId="20"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23" l="1"/>
  <c r="P13" i="23"/>
  <c r="P10" i="23"/>
  <c r="P9" i="23" s="1"/>
  <c r="P17" i="23"/>
  <c r="P16" i="23"/>
  <c r="P15" i="23"/>
  <c r="P14" i="23"/>
  <c r="P12" i="23"/>
  <c r="P11" i="23"/>
  <c r="P8" i="23" l="1"/>
  <c r="F56" i="20" l="1"/>
  <c r="G56" i="20" s="1"/>
  <c r="F55" i="20"/>
  <c r="G55" i="20" s="1"/>
  <c r="F54" i="20"/>
  <c r="G54" i="20" s="1"/>
  <c r="F53" i="20"/>
  <c r="G53" i="20" s="1"/>
  <c r="F52" i="20"/>
  <c r="G52" i="20" s="1"/>
  <c r="F51" i="20"/>
  <c r="G51" i="20" s="1"/>
  <c r="F50" i="20"/>
  <c r="G50" i="20" s="1"/>
  <c r="F49" i="20"/>
  <c r="G49" i="20" s="1"/>
  <c r="F48" i="20"/>
  <c r="G48" i="20" s="1"/>
  <c r="F47" i="20"/>
  <c r="G47" i="20" s="1"/>
  <c r="F46" i="20"/>
  <c r="G46" i="20" s="1"/>
  <c r="F45" i="20"/>
  <c r="G45" i="20" s="1"/>
  <c r="F44" i="20"/>
  <c r="G44" i="20" s="1"/>
  <c r="F43" i="20"/>
  <c r="G43" i="20" s="1"/>
  <c r="F42" i="20"/>
  <c r="G42" i="20" s="1"/>
  <c r="J41" i="20"/>
  <c r="K41" i="20" s="1"/>
  <c r="F41" i="20"/>
  <c r="G41" i="20" s="1"/>
  <c r="J40" i="20"/>
  <c r="K40" i="20" s="1"/>
  <c r="F40" i="20"/>
  <c r="G40" i="20" s="1"/>
  <c r="J39" i="20"/>
  <c r="K39" i="20" s="1"/>
  <c r="F39" i="20"/>
  <c r="G39" i="20" s="1"/>
  <c r="J38" i="20"/>
  <c r="K38" i="20" s="1"/>
  <c r="F38" i="20"/>
  <c r="G38" i="20" s="1"/>
  <c r="J37" i="20"/>
  <c r="K37" i="20" s="1"/>
  <c r="F37" i="20"/>
  <c r="G37" i="20" s="1"/>
  <c r="J36" i="20"/>
  <c r="K36" i="20" s="1"/>
  <c r="F36" i="20"/>
  <c r="G36" i="20" s="1"/>
  <c r="J35" i="20"/>
  <c r="K35" i="20" s="1"/>
  <c r="F35" i="20"/>
  <c r="G35" i="20" s="1"/>
  <c r="J34" i="20"/>
  <c r="K34" i="20" s="1"/>
  <c r="F34" i="20"/>
  <c r="G34" i="20" s="1"/>
  <c r="J33" i="20"/>
  <c r="K33" i="20" s="1"/>
  <c r="F33" i="20"/>
  <c r="G33" i="20" s="1"/>
  <c r="J32" i="20"/>
  <c r="K32"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N40" i="16" l="1"/>
  <c r="M40" i="16"/>
  <c r="L40" i="16"/>
  <c r="K40" i="16"/>
  <c r="J40" i="16"/>
  <c r="I40" i="16"/>
  <c r="H40" i="16"/>
  <c r="G40" i="16"/>
  <c r="F40" i="16"/>
  <c r="E40" i="16"/>
  <c r="D40" i="16"/>
  <c r="N23" i="16"/>
  <c r="M23" i="16"/>
  <c r="L23" i="16"/>
  <c r="K23" i="16"/>
  <c r="J23" i="16"/>
  <c r="I23" i="16"/>
  <c r="H23" i="16"/>
  <c r="G23" i="16"/>
  <c r="F23" i="16"/>
  <c r="E23" i="16"/>
  <c r="D23" i="16"/>
  <c r="N16" i="16"/>
  <c r="M16" i="16"/>
  <c r="L16" i="16"/>
  <c r="K16" i="16"/>
  <c r="J16" i="16"/>
  <c r="I16" i="16"/>
  <c r="H16" i="16"/>
  <c r="G16" i="16"/>
  <c r="F16" i="16"/>
  <c r="E16" i="16"/>
  <c r="D16" i="16"/>
  <c r="E9" i="16"/>
  <c r="F9" i="16"/>
  <c r="G9" i="16"/>
  <c r="H9" i="16"/>
  <c r="I9" i="16"/>
  <c r="J9" i="16"/>
  <c r="K9" i="16"/>
  <c r="L9" i="16"/>
  <c r="M9" i="16"/>
  <c r="N9" i="16"/>
  <c r="D9" i="16"/>
  <c r="E31" i="16"/>
  <c r="F31" i="16"/>
  <c r="G31" i="16"/>
  <c r="H31" i="16"/>
  <c r="I31" i="16"/>
  <c r="J31" i="16"/>
  <c r="K31" i="16"/>
  <c r="L31" i="16"/>
  <c r="M31" i="16"/>
  <c r="N31" i="16"/>
  <c r="E32" i="16"/>
  <c r="F32" i="16"/>
  <c r="G32" i="16"/>
  <c r="H32" i="16"/>
  <c r="I32" i="16"/>
  <c r="J32" i="16"/>
  <c r="K32" i="16"/>
  <c r="L32" i="16"/>
  <c r="M32" i="16"/>
  <c r="N32" i="16"/>
  <c r="E33" i="16"/>
  <c r="F33" i="16"/>
  <c r="G33" i="16"/>
  <c r="H33" i="16"/>
  <c r="I33" i="16"/>
  <c r="J33" i="16"/>
  <c r="K33" i="16"/>
  <c r="L33" i="16"/>
  <c r="M33" i="16"/>
  <c r="N33" i="16"/>
  <c r="E34" i="16"/>
  <c r="F34" i="16"/>
  <c r="F36" i="16" s="1"/>
  <c r="G34" i="16"/>
  <c r="H34" i="16"/>
  <c r="H36" i="16" s="1"/>
  <c r="I34" i="16"/>
  <c r="J34" i="16"/>
  <c r="J36" i="16" s="1"/>
  <c r="K34" i="16"/>
  <c r="L34" i="16"/>
  <c r="L36" i="16" s="1"/>
  <c r="M34" i="16"/>
  <c r="N34" i="16"/>
  <c r="N36" i="16" s="1"/>
  <c r="D32" i="16"/>
  <c r="D33" i="16"/>
  <c r="D34" i="16"/>
  <c r="D31" i="16"/>
  <c r="E36" i="16"/>
  <c r="E35" i="16"/>
  <c r="N12" i="16"/>
  <c r="M12" i="16"/>
  <c r="L12" i="16"/>
  <c r="K12" i="16"/>
  <c r="J12" i="16"/>
  <c r="I12" i="16"/>
  <c r="H12" i="16"/>
  <c r="G12" i="16"/>
  <c r="F12" i="16"/>
  <c r="E12" i="16"/>
  <c r="N11" i="16"/>
  <c r="M11" i="16"/>
  <c r="L11" i="16"/>
  <c r="K11" i="16"/>
  <c r="J11" i="16"/>
  <c r="I11" i="16"/>
  <c r="H11" i="16"/>
  <c r="G11" i="16"/>
  <c r="F11" i="16"/>
  <c r="E11" i="16"/>
  <c r="N19" i="16"/>
  <c r="M19" i="16"/>
  <c r="L19" i="16"/>
  <c r="K19" i="16"/>
  <c r="J19" i="16"/>
  <c r="I19" i="16"/>
  <c r="H19" i="16"/>
  <c r="G19" i="16"/>
  <c r="F19" i="16"/>
  <c r="E19" i="16"/>
  <c r="N18" i="16"/>
  <c r="M18" i="16"/>
  <c r="L18" i="16"/>
  <c r="K18" i="16"/>
  <c r="J18" i="16"/>
  <c r="I18" i="16"/>
  <c r="H18" i="16"/>
  <c r="G18" i="16"/>
  <c r="F18" i="16"/>
  <c r="E18" i="16"/>
  <c r="N26" i="16"/>
  <c r="M26" i="16"/>
  <c r="L26" i="16"/>
  <c r="K26" i="16"/>
  <c r="J26" i="16"/>
  <c r="I26" i="16"/>
  <c r="H26" i="16"/>
  <c r="G26" i="16"/>
  <c r="F26" i="16"/>
  <c r="E26" i="16"/>
  <c r="N25" i="16"/>
  <c r="M25" i="16"/>
  <c r="L25" i="16"/>
  <c r="K25" i="16"/>
  <c r="J25" i="16"/>
  <c r="I25" i="16"/>
  <c r="H25" i="16"/>
  <c r="G25" i="16"/>
  <c r="F25" i="16"/>
  <c r="E25" i="16"/>
  <c r="N43" i="16"/>
  <c r="M43" i="16"/>
  <c r="L43" i="16"/>
  <c r="K43" i="16"/>
  <c r="J43" i="16"/>
  <c r="I43" i="16"/>
  <c r="H43" i="16"/>
  <c r="G43" i="16"/>
  <c r="F43" i="16"/>
  <c r="E43" i="16"/>
  <c r="N42" i="16"/>
  <c r="M42" i="16"/>
  <c r="L42" i="16"/>
  <c r="K42" i="16"/>
  <c r="J42" i="16"/>
  <c r="I42" i="16"/>
  <c r="H42" i="16"/>
  <c r="G42" i="16"/>
  <c r="F42" i="16"/>
  <c r="E42" i="16"/>
  <c r="N47" i="16"/>
  <c r="M47" i="16"/>
  <c r="L47" i="16"/>
  <c r="K47" i="16"/>
  <c r="J47" i="16"/>
  <c r="I47" i="16"/>
  <c r="H47" i="16"/>
  <c r="G47" i="16"/>
  <c r="F47" i="16"/>
  <c r="E47" i="16"/>
  <c r="D47" i="16"/>
  <c r="N46" i="16"/>
  <c r="M46" i="16"/>
  <c r="L46" i="16"/>
  <c r="K46" i="16"/>
  <c r="J46" i="16"/>
  <c r="I46" i="16"/>
  <c r="H46" i="16"/>
  <c r="G46" i="16"/>
  <c r="F46" i="16"/>
  <c r="E46" i="16"/>
  <c r="D46" i="16"/>
  <c r="N45" i="16"/>
  <c r="M45" i="16"/>
  <c r="L45" i="16"/>
  <c r="K45" i="16"/>
  <c r="J45" i="16"/>
  <c r="I45" i="16"/>
  <c r="H45" i="16"/>
  <c r="G45" i="16"/>
  <c r="F45" i="16"/>
  <c r="E45" i="16"/>
  <c r="D45" i="16"/>
  <c r="N44" i="16"/>
  <c r="M44" i="16"/>
  <c r="L44" i="16"/>
  <c r="K44" i="16"/>
  <c r="J44" i="16"/>
  <c r="I44" i="16"/>
  <c r="H44" i="16"/>
  <c r="G44" i="16"/>
  <c r="F44" i="16"/>
  <c r="E44" i="16"/>
  <c r="D44" i="16"/>
  <c r="M54" i="13"/>
  <c r="M55" i="13" s="1"/>
  <c r="K54" i="13"/>
  <c r="K55" i="13" s="1"/>
  <c r="I54" i="13"/>
  <c r="I55" i="13" s="1"/>
  <c r="G54" i="13"/>
  <c r="G55" i="13" s="1"/>
  <c r="E54" i="13"/>
  <c r="E55" i="13" s="1"/>
  <c r="M50" i="13"/>
  <c r="M51" i="13" s="1"/>
  <c r="K50" i="13"/>
  <c r="K51" i="13" s="1"/>
  <c r="I50" i="13"/>
  <c r="I51" i="13" s="1"/>
  <c r="G50" i="13"/>
  <c r="G51" i="13" s="1"/>
  <c r="E50" i="13"/>
  <c r="E51" i="13" s="1"/>
  <c r="M46" i="13"/>
  <c r="M47" i="13" s="1"/>
  <c r="K46" i="13"/>
  <c r="K47" i="13" s="1"/>
  <c r="I46" i="13"/>
  <c r="I47" i="13" s="1"/>
  <c r="G46" i="13"/>
  <c r="G47" i="13" s="1"/>
  <c r="E46" i="13"/>
  <c r="E47" i="13" s="1"/>
  <c r="M43" i="13"/>
  <c r="M44" i="13" s="1"/>
  <c r="K43" i="13"/>
  <c r="K44" i="13" s="1"/>
  <c r="I43" i="13"/>
  <c r="I44" i="13" s="1"/>
  <c r="G43" i="13"/>
  <c r="G44" i="13" s="1"/>
  <c r="E43" i="13"/>
  <c r="E44" i="13" s="1"/>
  <c r="F48" i="16" l="1"/>
  <c r="H48" i="16"/>
  <c r="J48" i="16"/>
  <c r="L48" i="16"/>
  <c r="N48" i="16"/>
  <c r="E49" i="16"/>
  <c r="G49" i="16"/>
  <c r="I49" i="16"/>
  <c r="K49" i="16"/>
  <c r="M49" i="16"/>
  <c r="M35" i="16"/>
  <c r="G36" i="16"/>
  <c r="I35" i="16"/>
  <c r="K36" i="16"/>
  <c r="E48" i="16"/>
  <c r="M48" i="16"/>
  <c r="K48" i="16"/>
  <c r="I48" i="16"/>
  <c r="G48" i="16"/>
  <c r="G35" i="16"/>
  <c r="K35" i="16"/>
  <c r="I36" i="16"/>
  <c r="M36" i="16"/>
  <c r="F35" i="16"/>
  <c r="H35" i="16"/>
  <c r="J35" i="16"/>
  <c r="L35" i="16"/>
  <c r="N35" i="16"/>
  <c r="N49" i="16"/>
  <c r="L49" i="16"/>
  <c r="J49" i="16"/>
  <c r="H49" i="16"/>
  <c r="F49" i="16"/>
  <c r="M39" i="13"/>
  <c r="M40" i="13" s="1"/>
  <c r="K39" i="13"/>
  <c r="K40" i="13" s="1"/>
  <c r="I39" i="13"/>
  <c r="I40" i="13" s="1"/>
  <c r="G39" i="13"/>
  <c r="G40" i="13" s="1"/>
  <c r="E39" i="13"/>
  <c r="E40" i="13" s="1"/>
  <c r="M36" i="13"/>
  <c r="M37" i="13" s="1"/>
  <c r="K36" i="13"/>
  <c r="K37" i="13" s="1"/>
  <c r="I36" i="13"/>
  <c r="I37" i="13" s="1"/>
  <c r="G36" i="13"/>
  <c r="G37" i="13" s="1"/>
  <c r="E36" i="13"/>
  <c r="E37" i="13" s="1"/>
  <c r="M33" i="13"/>
  <c r="M34" i="13" s="1"/>
  <c r="K33" i="13"/>
  <c r="K34" i="13" s="1"/>
  <c r="I33" i="13"/>
  <c r="I34" i="13" s="1"/>
  <c r="G33" i="13"/>
  <c r="G34" i="13" s="1"/>
  <c r="E33" i="13"/>
  <c r="E34" i="13" s="1"/>
  <c r="M29" i="13"/>
  <c r="M30" i="13" s="1"/>
  <c r="K29" i="13"/>
  <c r="K30" i="13" s="1"/>
  <c r="I29" i="13"/>
  <c r="I30" i="13" s="1"/>
  <c r="G29" i="13"/>
  <c r="G30" i="13" s="1"/>
  <c r="E29" i="13"/>
  <c r="E30" i="13" s="1"/>
  <c r="M25" i="13"/>
  <c r="M26" i="13" s="1"/>
  <c r="K25" i="13"/>
  <c r="K26" i="13" s="1"/>
  <c r="I25" i="13"/>
  <c r="I26" i="13" s="1"/>
  <c r="G25" i="13"/>
  <c r="G26" i="13" s="1"/>
  <c r="E25" i="13"/>
  <c r="E26" i="13" s="1"/>
  <c r="M22" i="13"/>
  <c r="M23" i="13" s="1"/>
  <c r="K22" i="13"/>
  <c r="K23" i="13" s="1"/>
  <c r="I22" i="13"/>
  <c r="I23" i="13" s="1"/>
  <c r="G22" i="13"/>
  <c r="G23" i="13" s="1"/>
  <c r="E22" i="13"/>
  <c r="E23" i="13" s="1"/>
  <c r="I19" i="13"/>
  <c r="G19" i="13"/>
  <c r="E19" i="13"/>
  <c r="K19" i="13"/>
  <c r="M17" i="13"/>
  <c r="M18" i="13" s="1"/>
  <c r="K17" i="13"/>
  <c r="K18" i="13" s="1"/>
  <c r="I17" i="13"/>
  <c r="I18" i="13" s="1"/>
  <c r="G17" i="13"/>
  <c r="G18" i="13" s="1"/>
  <c r="E17" i="13"/>
  <c r="E18" i="13" s="1"/>
  <c r="M11" i="13"/>
  <c r="M12" i="13" s="1"/>
  <c r="K11" i="13"/>
  <c r="K12" i="13" s="1"/>
  <c r="I11" i="13"/>
  <c r="I12" i="13" s="1"/>
  <c r="G11" i="13"/>
  <c r="G12" i="13" s="1"/>
  <c r="E11" i="13"/>
  <c r="E12" i="13" s="1"/>
  <c r="M20" i="13"/>
  <c r="K20" i="13"/>
  <c r="I20" i="13"/>
  <c r="G20" i="13"/>
  <c r="E20" i="13"/>
  <c r="C20" i="13"/>
  <c r="M15" i="13"/>
  <c r="K15" i="13"/>
  <c r="I15" i="13"/>
  <c r="G15" i="13"/>
  <c r="E15" i="13"/>
  <c r="C15" i="13"/>
  <c r="M27" i="13"/>
  <c r="K27" i="13"/>
  <c r="I27" i="13"/>
  <c r="G27" i="13"/>
  <c r="E27" i="13"/>
  <c r="C27" i="13"/>
  <c r="H16" i="13"/>
  <c r="F16" i="13"/>
  <c r="D16" i="13"/>
  <c r="O12" i="12" l="1"/>
  <c r="N12" i="12"/>
  <c r="L12" i="12"/>
  <c r="K12" i="12"/>
  <c r="I12" i="12"/>
  <c r="H12" i="12"/>
  <c r="F12" i="12"/>
  <c r="E12" i="12"/>
  <c r="O14" i="12"/>
  <c r="O16" i="12" s="1"/>
  <c r="L14" i="12"/>
  <c r="L16" i="12" s="1"/>
  <c r="I14" i="12"/>
  <c r="I16" i="12" s="1"/>
  <c r="F14" i="12"/>
  <c r="F16" i="12" s="1"/>
  <c r="P11" i="12"/>
  <c r="M11" i="12"/>
  <c r="J11" i="12"/>
  <c r="G11" i="12"/>
  <c r="D11" i="12"/>
  <c r="P10" i="12"/>
  <c r="M10" i="12"/>
  <c r="J10" i="12"/>
  <c r="G10" i="12"/>
  <c r="D10" i="12"/>
  <c r="P9" i="12"/>
  <c r="M9" i="12"/>
  <c r="J9" i="12"/>
  <c r="G9" i="12"/>
  <c r="D9" i="12"/>
  <c r="P8" i="12"/>
  <c r="M8" i="12"/>
  <c r="J8" i="12"/>
  <c r="G8" i="12"/>
  <c r="D8" i="12"/>
  <c r="L20" i="9" l="1"/>
  <c r="L19" i="9"/>
  <c r="L18" i="9"/>
  <c r="L17" i="9"/>
  <c r="L16" i="9"/>
  <c r="L13" i="9"/>
  <c r="L12" i="9"/>
  <c r="L11" i="9"/>
  <c r="L10" i="9"/>
  <c r="L9" i="9"/>
  <c r="L25" i="9"/>
  <c r="L24" i="9"/>
  <c r="L8" i="9"/>
  <c r="N20" i="9"/>
  <c r="N19" i="9"/>
  <c r="N18" i="9"/>
  <c r="N17" i="9"/>
  <c r="N16" i="9"/>
  <c r="N14" i="9"/>
  <c r="N13" i="9"/>
  <c r="N12" i="9"/>
  <c r="N11" i="9"/>
  <c r="N10" i="9"/>
  <c r="N9" i="9"/>
  <c r="K20" i="9"/>
  <c r="K19" i="9"/>
  <c r="K18" i="9"/>
  <c r="K17" i="9"/>
  <c r="K16" i="9"/>
  <c r="K14" i="9"/>
  <c r="K13" i="9"/>
  <c r="K12" i="9"/>
  <c r="K11" i="9"/>
  <c r="K10" i="9"/>
  <c r="K9" i="9"/>
  <c r="I21" i="9"/>
  <c r="I20" i="9"/>
  <c r="I19" i="9"/>
  <c r="I18" i="9"/>
  <c r="I17" i="9"/>
  <c r="I16" i="9"/>
  <c r="I13" i="9"/>
  <c r="I12" i="9"/>
  <c r="I11" i="9"/>
  <c r="I10" i="9"/>
  <c r="I9" i="9"/>
  <c r="G21" i="9"/>
  <c r="G20" i="9"/>
  <c r="G19" i="9"/>
  <c r="G18" i="9"/>
  <c r="G17" i="9"/>
  <c r="G16" i="9"/>
  <c r="G10" i="9"/>
  <c r="G11" i="9"/>
  <c r="G12" i="9"/>
  <c r="G13" i="9"/>
  <c r="G9" i="9"/>
  <c r="G25" i="9"/>
  <c r="G24" i="9"/>
  <c r="I25" i="9"/>
  <c r="I24" i="9"/>
  <c r="K25" i="9"/>
  <c r="K24" i="9"/>
  <c r="N25" i="9"/>
  <c r="N24" i="9"/>
  <c r="N8" i="9"/>
  <c r="K8" i="9"/>
  <c r="I8" i="9"/>
  <c r="G8" i="9"/>
  <c r="E25" i="9"/>
  <c r="E24" i="9"/>
  <c r="E22" i="9"/>
  <c r="E21" i="9"/>
  <c r="E20" i="9"/>
  <c r="E19" i="9"/>
  <c r="E18" i="9"/>
  <c r="E17" i="9"/>
  <c r="E16" i="9"/>
  <c r="E13" i="9"/>
  <c r="E12" i="9"/>
  <c r="E11" i="9"/>
  <c r="E10" i="9"/>
  <c r="E9" i="9"/>
  <c r="E8" i="9"/>
</calcChain>
</file>

<file path=xl/sharedStrings.xml><?xml version="1.0" encoding="utf-8"?>
<sst xmlns="http://schemas.openxmlformats.org/spreadsheetml/2006/main" count="777" uniqueCount="378">
  <si>
    <t>TT</t>
  </si>
  <si>
    <t>Tên văn bản</t>
  </si>
  <si>
    <t>I</t>
  </si>
  <si>
    <t>Nghị định</t>
  </si>
  <si>
    <t>II</t>
  </si>
  <si>
    <t>Quyết định</t>
  </si>
  <si>
    <t>III</t>
  </si>
  <si>
    <t>Thông tư</t>
  </si>
  <si>
    <t>Cơ quan
ban hành</t>
  </si>
  <si>
    <t>Nghị định số 115/2015/NĐ-CP ngày 11/11/2015 của Chính phủ quy định chi tiết một số điều của Luật Bảo hiểm xã hội về bảo hiểm xã hội bắt buộc</t>
  </si>
  <si>
    <t>Nghị định số 134/2015/NĐ-CP ngày 29/12/2015 của Chính phủ quy định chi tiết một số điều của Luật Bảo hiểm xã hội về bảo hiểm xã hội tự nguyện</t>
  </si>
  <si>
    <t>Nghị định số 01/2016/NĐ-CP ngày 05/01/2016 của Chính phủ quy định chức năng, nhiệm vụ quyền hạn và cơ cấu tổ chức của cơ quan Bảo hiểm xã hội Việt Nam</t>
  </si>
  <si>
    <t>Nghị định số 21/2016/NĐ-CP ngày 31/3/2016 quy định việc thực hiện chức năng thanh tra chuyên ngành về đóng bảo hiểm xã hội, bảo hiểm thất nghiệp, bảo hiểm y tế của cơ quan bảo hiểm xã hội</t>
  </si>
  <si>
    <t>Nghị định số 33/2016/NĐ-CP ngày 10/5/2016 của Chính phủ quy định chi tiết và hướng dẫn một số điều của Luật Bảo hiểm xã hội về bảo hiểm xã hội bắt buộc đối với quân nhân, công an nhân dân và người làm công tác cơ yếu hưởng lương như đối với quân nhân</t>
  </si>
  <si>
    <t>Nghị định số 55/2016/NĐ-CP ngày 15/6/2016 của Chính phủ điều chỉnh mức lương hưu, trợ cấp mất sức lao động, trợ cấp hằng tháng và trợ cấp đối với giáo viên mầm non có thời gian làm việc trước năm 1995</t>
  </si>
  <si>
    <t>Nghị định số 88/2016/NĐ-CP ngày 01/7/2016 của Chính phủ về chương trình hưu trí bổ sung</t>
  </si>
  <si>
    <t>Nghị định số 166/2016/NĐ-CP ngày 24/12/2016 của Chính phủ quy định về giao dịch điện tử trong lĩnh vực bảo hiểm xã hội, bảo hiểm y tế và bảo hiểm thất nghiệp</t>
  </si>
  <si>
    <t>Nghị định số 76/2017/NĐ-CP ngày 30/6/2017 điều chỉnh lương hưu, trợ cấp BHXH và trợ cấp hàng tháng</t>
  </si>
  <si>
    <t>Nghị định số 161/2017/NĐ-CP ngày 29/12/2017 của Chính phủ sửa đổi điều 12 Nghị định số 21/2016/NĐ-CP ngày 31/3/2016 của Chính phủ quy định việc thực hiện chức năng thanh tra chuyên ngành về đống bảo hiểm xã hội, bảo hiểm thất nghiệp, bảo hiểm y tế của cơ quan bảo hiểm xã hội</t>
  </si>
  <si>
    <t>Quyết định số 60/2015/QĐ-TTg ngày 27/11/2015 của Thủ tướng Chính phủ về cơ chế quản lý tài chính về bảo hiểm xã hội, bảo hiểm y tế, bảo hiểm thất nghiệp và chi phí quản lý bảo hiểm xã hội, bảo hiểm y tế, bảo hiểm thất nghiệp</t>
  </si>
  <si>
    <t>Thông tư số 20/2016/TT-BTC ngày 03/02/2016 của Bộ Tài chính về việc hướng dẫn thực hiện cơ chế quản lý tài chính về bảo hiểm xã hội, bảo hiểm y tế, bảo hiểm thất nghiệp và chi phí quản lý bảo hiểm xã hội, bảo hiểm y tế, bảo hiểm thất nghiệp</t>
  </si>
  <si>
    <t>Thông tư số 01/2016/TT-BLĐTBXH ngày 18/02/2016 của Bộ Lao động - Thương binh và Xã hội quy định chi tiết và hướng dẫn thi hành một số điều của Luật Bảo hiểm xã hội về bảo hiểm xã hội tự nguyện</t>
  </si>
  <si>
    <t>Thông tư số 15/2016/TT-BYT ngày 15/5/2016 của Bộ Y tế quy định về bệnh nghề nghiệp được hưởng bảo hiểm xã hội</t>
  </si>
  <si>
    <t>Thông tư số 23/2016/TT-BLĐTBXH ngày 15/7/2016 của Bộ Lao động - Thương binh và Xã hội hướng dẫn điều chỉnh lương hưu, trợ cấp bảo hiểm xã hội và trợ cấp hằng tháng theo Nghị định số 55/2016/NĐ-CP ngày 15/6/2016 của Chính phủ</t>
  </si>
  <si>
    <t>Thông tư số 42/2016/TT-BLĐTBXH ngày 28/12/2016 của Bộ Lao động - Thương binh và Xã hội quy định mức điều chỉnh tiền lương và thu nhập tháng đã đóng bảo hiểm xã hội</t>
  </si>
  <si>
    <t>Thông tư số 18/2017/TT-BLĐTBXH ngày 30/6/2017 của Bộ Lao động - Thương binh và Xã hội hướng dẫn điều chỉnh lương hưu, trợ cấp bảo hiểm xã hội và trợ cấp hằng tháng quy định tại các khoản 1, 2, 3 và khoản 8 điều 1 Nghị định số 76/2017/NĐ ngày 30/6/2017 của Chính phủ</t>
  </si>
  <si>
    <t>Nghị định số 28/2015/NĐ-CP ngày 12/3/2015 của Chính phủ quy định chi tiết thi hành một số điều của Luật Việc làm về bảo hiểm thất nghiệp</t>
  </si>
  <si>
    <t>Thông tư số 139/2015/TT-BQP ngày 16/12/2015 của Bộ Quốc phòng hướng dẫn thực hiện một số điều của Nghị định số 28/2015/NĐ-CP ngày 12/3/2015 của Chính phủ quy định chi tiết thi hành một số điều của Luật Việc làm về bảo hiểm thất nghiệp trong Bộ Quốc phòng</t>
  </si>
  <si>
    <t>Nghị định số 95/2013/NĐ-CP ngày 22/8/2013 của Chính phủ về việc quy định xử phạt vi phạm hành chính trong lĩnh vực lao động, bảo hiểm xã hội và đưa người lao động Việt Nam đi làm việc ở nước ngoài</t>
  </si>
  <si>
    <t>Nghị định số 37/2016/NĐ-CP ngày 15/5/2016 của Chính phủ quy định chi tiết và hướng dẫn thi hành một số điều của Luật an toàn, vệ sinh lao động về bảo hiểm tai nạn lao động, bệnh nghề nghiệp bắt buộc</t>
  </si>
  <si>
    <t>Nghị định số 44/2017/NĐ-CP ngày 14/4/2017 của Chính phủ quy định mức đóng bảo hiểm xã hội bắt buộc vào quỹ bảo hiểm tai nạn lao động, bệnh nghề nghiệp</t>
  </si>
  <si>
    <t>Thông tư số 46/2016/TT-BYT ngày 30/12/2016 của Bộ Y tế ban hành Danh mục bệnh cần chữa trị dài ngày</t>
  </si>
  <si>
    <t>Nghị định số 30/2016/NĐ-CP ngày 28 /4/2016 quy định chi tiết hoạt động đầu tư từ quỹ bảo hiểm xã hội, bảo hiểm y tế, bảo hiểm thất nghiệp</t>
  </si>
  <si>
    <t>IV</t>
  </si>
  <si>
    <t>Chính phủ</t>
  </si>
  <si>
    <t>Thủ tướng Chính phủ</t>
  </si>
  <si>
    <t>Bộ Lao động - Thương binh và Xã hội</t>
  </si>
  <si>
    <t>Bộ Tài chính</t>
  </si>
  <si>
    <t>Liên Bộ Quốc phòng, Công an, Lao động - Thương binh và Xã hội</t>
  </si>
  <si>
    <t>Bộ Y tế</t>
  </si>
  <si>
    <t>Thông tư số 14/2016/TT-BYT ngày 12/5/2016 của Bộ Y tế quy định chi tiêt một số điều của Luật Bảo hiểm xã hội thuộc lĩnh vực y tế</t>
  </si>
  <si>
    <t>Bộ Quốc phòng</t>
  </si>
  <si>
    <t>Liên Bộ Lao động - Thương binh và Xã hội, Quốc phòng, Công an</t>
  </si>
  <si>
    <t>Thông tư liên tịch số 03/2016/TTLT-BLĐTBXH-BQP-BCA ngày 25/3/2016 của liên Bộ Lao động - Thương binh và Xã hội, Quốc phòng, Công an hướng dẫn thực hiện khoản 6 Điều 32 của Nghị định 28/2015/NĐ-CP hướng dẫn Luật Việc làm về bảo hiểm thất nghiệp về thông báo biến động lao động làm việc tại các đơn vị thuộc Bộ Quốc phòng, Bộ Công an</t>
  </si>
  <si>
    <t>Thông tư liên tịch số 105/2016/TTLT-BQP-BCA-BLĐTBXH ngày 30/6/2016 của liên Bộ Quốc phòng, Công an, Lao động - Thương binh và Xã hội quy định chi tiết và hướng dẫn thi hành một số điều của Luật Bảo hiểm xã hội và Nghị định số 33/2016/NĐ-CP ngày 10/5/2016 của Chính phủ quy định chi tiết và hướng dẫn một số điều của Luật Bảo hiểm xã hội về bảo hiểm xã hội bắt buộc đối với quân nhân, công an nhân dân và người làm công tác cơ yếu hưởng lương như với quân nhân</t>
  </si>
  <si>
    <t>Thông tư số 32/2017/TT-BLĐTBXH ngày 29/12/2017 của Bộ Lao động - Thương binh và Xã hội quy định mức điều chỉnh tiền lương và thu nhập tháng đã đóng bảo hiểm xã hội (áp dụng đối với người hưởng chế độ trong năm 2018)</t>
  </si>
  <si>
    <t>Thông tư số 181/2016/TT-BQP ngày 04/11/2016 của Bộ Quốc phòng hướng dẫn về hồ sơ, quy trình và trách nhiệm giải quyết hưởng các chế độ bảo hiểm xã hội trong Bộ quốc phòng</t>
  </si>
  <si>
    <t>Thông tư số 37/2017/TT-BQP ngày 16/2/2017 của Bộ Quốc phòng hướng dẫn quản lý thu chi BHXH bắt buộc trong Bộ Quốc phòng</t>
  </si>
  <si>
    <t>Thông tư số 182/2017/TT-BQP ngày 3/8/2017 của Bộ Quốc phòng hướng dẫn việc hỗ trợ kinh phí cho các doanh nghiệp quân đội chi trả tiền lương tháng và kinh phí đóng BHXH đối với sĩ quan, quân nhân chuyên nghiệp trong thời gian nghỉ chuẩn bị hưu</t>
  </si>
  <si>
    <t>STT</t>
  </si>
  <si>
    <t>Loại hình quản lý</t>
  </si>
  <si>
    <t>2018 (dự kiến)</t>
  </si>
  <si>
    <t>KH được giao</t>
  </si>
  <si>
    <t>Thực hiện</t>
  </si>
  <si>
    <t>Số đơn vị</t>
  </si>
  <si>
    <t>Số người</t>
  </si>
  <si>
    <t>A</t>
  </si>
  <si>
    <t>BHXH bắt buộc</t>
  </si>
  <si>
    <t>Doanh nghiệp nhà nước</t>
  </si>
  <si>
    <t>Doanh nghiệp có vốn
đầu tư nước ngoài</t>
  </si>
  <si>
    <t>Doanh nghiệp ngoài quốc doanh</t>
  </si>
  <si>
    <t>HCSN, Đảng, ĐT, LLVT</t>
  </si>
  <si>
    <t>Cán bộ chuyên trách cấp xã</t>
  </si>
  <si>
    <t>Cán bộ không chuyên trách cấp xã</t>
  </si>
  <si>
    <t>Tổ chức nước ngoài, quốc tế</t>
  </si>
  <si>
    <t>Hợp tác xã</t>
  </si>
  <si>
    <t>Ngoài công lập</t>
  </si>
  <si>
    <t>Hội nghề nghiệp, tổ hợp tác</t>
  </si>
  <si>
    <t>Tổ chức, cá nhân khác</t>
  </si>
  <si>
    <t>Lao động có thời hạn ở nước ngoài</t>
  </si>
  <si>
    <t>Phu nhân, phu quân của cán bộ ngoại giao</t>
  </si>
  <si>
    <t>Đối tượng tự đóng</t>
  </si>
  <si>
    <t>Đối tượng khác(nếucó)</t>
  </si>
  <si>
    <t>B</t>
  </si>
  <si>
    <t>BHXH tự nguyện</t>
  </si>
  <si>
    <t>-</t>
  </si>
  <si>
    <t>BHXH (CHUNG)</t>
  </si>
  <si>
    <t>BH thất nghiệp</t>
  </si>
  <si>
    <t>Đơn vị tính: Đơn vị, người</t>
  </si>
  <si>
    <t>Nguồn: Bảo hiểm xã hội Việt Nam</t>
  </si>
  <si>
    <t>Đơn vị tính: Triệu đồng</t>
  </si>
  <si>
    <t>Kế hoạch được giao</t>
  </si>
  <si>
    <t>Doanh nghiệp có vốn đầu tư
nước ngoài</t>
  </si>
  <si>
    <t>Đối tượng khác (nếu có)</t>
  </si>
  <si>
    <t>TỔNG HỢP ĐỐI TƯỢNG THAM GIA BẢO HIỂM XÃ HỘI, BẢO HIỂM THẤT NGHIỆP GIAI ĐOẠN 2013 - 2017</t>
  </si>
  <si>
    <t>TỔNG HỢP SỐ THU BẢO HIỂM XÃ HỘI, BẢO HIỂM THẤT NGHIỆP CHIA THEO NHÓM ĐỐI TƯỢNG THAM GIA GIAI ĐOẠN 2013 - 2017</t>
  </si>
  <si>
    <t>BHXH (chung)</t>
  </si>
  <si>
    <t>Phụ lục V</t>
  </si>
  <si>
    <t>Quỹ ốm đau và thai sản</t>
  </si>
  <si>
    <t>Quỹ hưu trí và tử tuất</t>
  </si>
  <si>
    <t>BHTN</t>
  </si>
  <si>
    <t>Phụ lục IV</t>
  </si>
  <si>
    <t>Phụ lục VI</t>
  </si>
  <si>
    <t>Đơn vị tính: Tỷ đồng, %</t>
  </si>
  <si>
    <t>Số nợ</t>
  </si>
  <si>
    <t>Số phải thu</t>
  </si>
  <si>
    <t>Tỷ lệ nợ</t>
  </si>
  <si>
    <t>TỔNG HỢP TÌNH HÌNH NỢ ĐÓNG BẢO HIỂM XÃ HỘI, BẢO HIỂM THẤT NGHIỆP CHIA THEO NHÓM ĐỐI TƯỢNG THAM GIA GIAI ĐOẠN 2013 - 2017</t>
  </si>
  <si>
    <t>Tiền lương tháng đóng BHXH</t>
  </si>
  <si>
    <t>Doanh nghiệp có vốn đầu tư nước ngoài</t>
  </si>
  <si>
    <t>TỔNG HỢP TIỀN LƯƠNG, THU NHẬP BÌNH QUÂN THÁNG ĐÓNG BẢO HIỂM XÃ HỘI, BẢO HIỂM THẤT NGHIỆP</t>
  </si>
  <si>
    <t>Tốc độ tăng so năm trước</t>
  </si>
  <si>
    <t>Đơn vị tính: Đồng, %</t>
  </si>
  <si>
    <t>Tốc độ tăng bình quân 2013-2017</t>
  </si>
  <si>
    <t>SO SÁNH TIỀN LƯƠNG THÁNG ĐÓNG BẢO HIỂM XÃ HỘI VỚI TIỀN LƯƠNG THỰC TẾ TRONG DOANH NGHIỆP</t>
  </si>
  <si>
    <t>Năm</t>
  </si>
  <si>
    <t>2017 (ước)</t>
  </si>
  <si>
    <t>Tiền lương thực tế</t>
  </si>
  <si>
    <t>Tiền lương đóng BHXH</t>
  </si>
  <si>
    <t>Tỷ trọng (%)</t>
  </si>
  <si>
    <t>Khu vực DN (chung)</t>
  </si>
  <si>
    <t>Tốc độ tăng tiền lương đóng BHXH trong khu vực doanh nghiệp</t>
  </si>
  <si>
    <t>Tốc độ tăng tiền lương tối thiểu vùng</t>
  </si>
  <si>
    <t>Ảnh hưởng của các quy định khác (gồm BHXH) lên tiền lương đóng BHXH của DN</t>
  </si>
  <si>
    <t>Phụ lục VII</t>
  </si>
  <si>
    <t>Nguồn: Bảo hiểm xã hội Việt Nam; Cục Quan hệ lao động và Tiền lương (Điều tra tiền lương trong doanh nghiệp)</t>
  </si>
  <si>
    <t>Tốc độ tăng so với năm trước (tính chung trong khu vực DN)</t>
  </si>
  <si>
    <t xml:space="preserve">TỔNG HỢP TÌNH HÌNH GIẢI QUYẾT CÁC CHẾ ĐỘ BẢO HIỂM XÃ HỘI TỪ NGUỒN QUỸ </t>
  </si>
  <si>
    <t>Năm 2013</t>
  </si>
  <si>
    <t>Năm 2014</t>
  </si>
  <si>
    <t>Năm 2015</t>
  </si>
  <si>
    <t>Năm 2016</t>
  </si>
  <si>
    <t>Năm 2017
(Ước thực hiện)</t>
  </si>
  <si>
    <t>Năm 2018
(Dự kiến)</t>
  </si>
  <si>
    <t>Số người/
lượt người hưởng</t>
  </si>
  <si>
    <t>Số tiền</t>
  </si>
  <si>
    <t>Lương hưu hàng tháng</t>
  </si>
  <si>
    <t>Trợ cấp cán bộ xã</t>
  </si>
  <si>
    <t>Trợ cấp BHXH 1 lần khi nghỉ hưu</t>
  </si>
  <si>
    <t>BHXH 1 lần</t>
  </si>
  <si>
    <t>Mai táng phí</t>
  </si>
  <si>
    <t>Tuất hàng tháng</t>
  </si>
  <si>
    <t>Tuất 1 lần</t>
  </si>
  <si>
    <t>Quỹ ốm đau thai sản</t>
  </si>
  <si>
    <t>Trợ cấp ốm đau</t>
  </si>
  <si>
    <t>Trợ cấp thai sản</t>
  </si>
  <si>
    <t>Trợ cấp DSPHSK</t>
  </si>
  <si>
    <t>C</t>
  </si>
  <si>
    <t>Quỹ bảo hiểm TNLĐ, BNN</t>
  </si>
  <si>
    <t>Trợ cấp  TNLĐ-BNN hàng tháng</t>
  </si>
  <si>
    <t>Trợ cấp TNLĐ-BNN một lần</t>
  </si>
  <si>
    <t>D</t>
  </si>
  <si>
    <t>Quỹ bảo hiểm thất nghiệp</t>
  </si>
  <si>
    <t>Trợ cấp thất nghiệp</t>
  </si>
  <si>
    <t>Hỗ trợ tư vấn giới thiệu việc làm</t>
  </si>
  <si>
    <t>Hỗ trợ học nghề</t>
  </si>
  <si>
    <t>Hỗ trợ đào tạo, bồi dưỡng, nâng cao trình độ, kỹ năng nghề để duy trì việc làm cho người lao động</t>
  </si>
  <si>
    <t>BẢO HIỂM XÃ HỘI, BẢO HIỂM THẤT NGHIỆP TRONG NĂM 2017 (TĂNG MỚI)</t>
  </si>
  <si>
    <t>Số định xuất tuất hằng tháng cho một trường hợp chết</t>
  </si>
  <si>
    <t>Tỷ lệ nhận trợ cấp BHXH 1 lần khi nghỉ hưu so với số người nghỉ hưu</t>
  </si>
  <si>
    <t>BHXH 1 lần so với lương hưu hàng tháng</t>
  </si>
  <si>
    <t>Tăng tuyệt đối so năm trước</t>
  </si>
  <si>
    <t>Tăng tương đối so năm trước</t>
  </si>
  <si>
    <t>Tỷ lệ hưởng BHXH một lần so với số người tham gia BHXH năm trước liền kề</t>
  </si>
  <si>
    <t>Đơn vị tính: Người, lượt người, tỷ đồng</t>
  </si>
  <si>
    <t>Năm  2013</t>
  </si>
  <si>
    <t>Năm  2014</t>
  </si>
  <si>
    <t>Năm  2015</t>
  </si>
  <si>
    <t>Năm  2016</t>
  </si>
  <si>
    <t xml:space="preserve">Ước TH năm 2017 </t>
  </si>
  <si>
    <t>Dự kiến năm 2018</t>
  </si>
  <si>
    <t>Hưởng hàng tháng</t>
  </si>
  <si>
    <t>Lương hưu</t>
  </si>
  <si>
    <t>Mất sức lao động,
Trợ cấp 91</t>
  </si>
  <si>
    <t>Trợ cấp 613</t>
  </si>
  <si>
    <t>Trợ cấp TNLĐ-BNN,
NPV</t>
  </si>
  <si>
    <t>Công nhân cao su</t>
  </si>
  <si>
    <t>Tuất</t>
  </si>
  <si>
    <t>Hưởng một lần</t>
  </si>
  <si>
    <t>Tuất một lần</t>
  </si>
  <si>
    <t>Khu vực một lần</t>
  </si>
  <si>
    <t>Trợ cấp theo QĐ 52</t>
  </si>
  <si>
    <t>Phương tiện trợ giúp
SH, DCCH</t>
  </si>
  <si>
    <t>Lệ phí chi trả</t>
  </si>
  <si>
    <t>Mua BHYT</t>
  </si>
  <si>
    <t>TỔNG HỢP TÌNH HÌNH CHI TRẢ BẢO HIỂM XÃ HỘI TỪ NGUỒN NGÂN SÁCH NHÀ NƯỚC GIAI ĐOẠN 2013 - 2018</t>
  </si>
  <si>
    <t>TỔNG CHI</t>
  </si>
  <si>
    <t>NHÓM ĐỐI TƯỢNG</t>
  </si>
  <si>
    <t>Phụ lục X</t>
  </si>
  <si>
    <t>So sánh ước TH năm 2017 với năm 2016</t>
  </si>
  <si>
    <t>Tỷ lệ</t>
  </si>
  <si>
    <t>13=12-10</t>
  </si>
  <si>
    <t>14=13:10</t>
  </si>
  <si>
    <t>B1</t>
  </si>
  <si>
    <t>Quỹ BHXH bắt buộc</t>
  </si>
  <si>
    <t xml:space="preserve">I </t>
  </si>
  <si>
    <t>Quỹ Hưu trí-Tử tuất</t>
  </si>
  <si>
    <t>Cán bộ xã, phường</t>
  </si>
  <si>
    <t>BHXH một lần</t>
  </si>
  <si>
    <t>Đóng BHYT</t>
  </si>
  <si>
    <t>Quỹ TNLĐ - BNN</t>
  </si>
  <si>
    <t>TNLĐ-BNN</t>
  </si>
  <si>
    <t>PV-TNLĐ</t>
  </si>
  <si>
    <t>Trợ cấp TNLĐ-BNN 1 lần</t>
  </si>
  <si>
    <t>Dưỡng sức, PHSK, DCCH</t>
  </si>
  <si>
    <t>G/Đ thương tật suy giảm khả năng LĐ</t>
  </si>
  <si>
    <t>Hỗ trợ phòng ngừa, chia
sẻ rủi ro</t>
  </si>
  <si>
    <t>Hỗ trợ chuyển đổi nghề nghiệp</t>
  </si>
  <si>
    <t>Ốm đau thai sản</t>
  </si>
  <si>
    <t xml:space="preserve"> - </t>
  </si>
  <si>
    <t>Ốm đau</t>
  </si>
  <si>
    <t>Thai sản</t>
  </si>
  <si>
    <t>Dưỡng sức, PHSK</t>
  </si>
  <si>
    <t>B2</t>
  </si>
  <si>
    <t>Quỹ BHXH tự nguyện</t>
  </si>
  <si>
    <t>Quỹ BH Thất nghiệp</t>
  </si>
  <si>
    <t>Trợ cấp TN hàng tháng</t>
  </si>
  <si>
    <t>Trợ cấp TN một lần</t>
  </si>
  <si>
    <t>Hỗ trợ đào tạo duy trì việc làm</t>
  </si>
  <si>
    <t>TỔNG HỢP TÌNH HÌNH CHI TRẢ CÁC CHẾ ĐỘ TỪ NGUỒN QUỸ BẢO HIỂM XÃ HỘI</t>
  </si>
  <si>
    <t>Loại quỹ</t>
  </si>
  <si>
    <t>Ước 2017</t>
  </si>
  <si>
    <t>Số dư quỹ năm trước chuyển sang</t>
  </si>
  <si>
    <t>Số phát sinh tăng trong năm</t>
  </si>
  <si>
    <t>Số phát sinh giảm trong năm</t>
  </si>
  <si>
    <t>Số dư chuyển năm sau</t>
  </si>
  <si>
    <t>Quỹ tai nạn lao động bệnh nghề nghiệp</t>
  </si>
  <si>
    <t>Quỹ bảo hiểm xã hội tự nguyện</t>
  </si>
  <si>
    <t>Phụ lục XI</t>
  </si>
  <si>
    <t>Đơn vị tính: Tỷ đồng</t>
  </si>
  <si>
    <t>Tổng hợp quỹ BHXH</t>
  </si>
  <si>
    <t>Tốc độ tăng kết dư so với năm trước</t>
  </si>
  <si>
    <t>Tăng tuyệt đối so với năm trước</t>
  </si>
  <si>
    <t>Tổng hợp quỹ BHXH, BHTN</t>
  </si>
  <si>
    <t>Chi/thu quỹ</t>
  </si>
  <si>
    <t>Danh mục đầu tư</t>
  </si>
  <si>
    <t>Số dư 31/12/2016</t>
  </si>
  <si>
    <t>Dự kiến số dư 31/12/2017</t>
  </si>
  <si>
    <t>Tăng giảm 2017 so với 2016</t>
  </si>
  <si>
    <t>(tỷ đồng)</t>
  </si>
  <si>
    <t>(%)</t>
  </si>
  <si>
    <t>+/-</t>
  </si>
  <si>
    <t>%</t>
  </si>
  <si>
    <t>Đầu tư trái phiếu Chính phủ</t>
  </si>
  <si>
    <t>1.1</t>
  </si>
  <si>
    <t>TPCP chuyển đổi</t>
  </si>
  <si>
    <t>1.2</t>
  </si>
  <si>
    <t>TPCP</t>
  </si>
  <si>
    <t>Ngân hàng</t>
  </si>
  <si>
    <t>2.1</t>
  </si>
  <si>
    <t>Cho vay (cũ)</t>
  </si>
  <si>
    <t>2.2</t>
  </si>
  <si>
    <t>Gửi tiền</t>
  </si>
  <si>
    <t>2.3</t>
  </si>
  <si>
    <t>Mua Trái phiếu, CC tiền gửi</t>
  </si>
  <si>
    <t>Đầu tư thủy điện Lai Châu</t>
  </si>
  <si>
    <t>Tổng cộng</t>
  </si>
  <si>
    <t>CƠ CẤU DANH MỤC ĐẦU TƯ QUỸ BẢO HIỂM XÃ HỘI</t>
  </si>
  <si>
    <t>Năm 2017</t>
  </si>
  <si>
    <t>Số đầu tư tăng trong năm</t>
  </si>
  <si>
    <t>Số đầu tư giảm trong năm</t>
  </si>
  <si>
    <t>Số dư đầu tư đến cuối năm</t>
  </si>
  <si>
    <r>
      <t xml:space="preserve">Cho Ngân sách Nhà nước vay </t>
    </r>
    <r>
      <rPr>
        <vertAlign val="superscript"/>
        <sz val="12"/>
        <color indexed="8"/>
        <rFont val="Times New Roman"/>
        <family val="1"/>
      </rPr>
      <t>(*)</t>
    </r>
  </si>
  <si>
    <t>Mua trái phiếu Chính phủ</t>
  </si>
  <si>
    <t>Đầu tư vào các Ngân hàng (Cho vay, gửi tiền, mua trái phiếu, chứng chỉ tiền gửi)</t>
  </si>
  <si>
    <t>Dự án Thủy điện Lai Châu</t>
  </si>
  <si>
    <t xml:space="preserve">     - Từ ngày 31/12/2016, toàn bộ số đầu tư Cho Ngân sách Nhà nước vay được chuyển đổi thành trái phiếu Chính phủ theo Quyết định số 2821/QĐ-BTC ngày 30/12/2016 của Bộ trưởng Bộ Tài chính.</t>
  </si>
  <si>
    <t xml:space="preserve">     - Số liệu năm 2017 là số dự kiến.</t>
  </si>
  <si>
    <t>Số đầu tư năm trước chuyển sang</t>
  </si>
  <si>
    <t>Số lãi thu được trong năm</t>
  </si>
  <si>
    <t>Tỷ lệ lãi đầu tư bình quân năm</t>
  </si>
  <si>
    <t xml:space="preserve">CHI PHÍ QUẢN LÝ BẢO HIỂM XÃ HỘI, BẢO HIỂM Y TẾ, BẢO HIỂM THẤT NGHIỆP     </t>
  </si>
  <si>
    <t>Chỉ tiêu</t>
  </si>
  <si>
    <t>Nhu cầu chi hoạt động BHXH, BHYT, BHTN</t>
  </si>
  <si>
    <t>Chi hoạt động bộ máy của BHXH Việt Nam, BHXH Bộ Quốc phòng, BHXH Công an nhân dân và tổ chức báo hiểm thất nghiệp trực thuộc Bộ Lao động Thương binh và xã hội</t>
  </si>
  <si>
    <t xml:space="preserve">Chi thường xuyên </t>
  </si>
  <si>
    <t>Chi tiền lương và các khoản phụ cấp</t>
  </si>
  <si>
    <t>Các khoản đóng góp theo lương</t>
  </si>
  <si>
    <t>1.3</t>
  </si>
  <si>
    <t>Chi quản lý hành chính theo định mức</t>
  </si>
  <si>
    <t>Chi không thường xuyên (đào tạo, nghiên cứu khoa học, đóng niên liễm, tinh giản biên chế, điều động luân chuyển biệt phái CCVC, mua sắm, sửa chữa trang thiết bị, phương tiện làm việc, thuê trụ sở làm việc)</t>
  </si>
  <si>
    <t>Chi nghiên cứu khoa học cấp cơ sở</t>
  </si>
  <si>
    <t xml:space="preserve"> Đào tạo, bồi dưỡng cán bộ công chức, viên chức theo chương trình của Nhà nước</t>
  </si>
  <si>
    <t>Chi đóng niên liễm cho các tổ chức quốc tế; thực hiện tinh giản biên chế; điều động luân chuyển, biệt phái CCVC</t>
  </si>
  <si>
    <t>Chi phí thuê mướn; chi thực hiện hợp đồng thuê khoán công việc</t>
  </si>
  <si>
    <t>Chi mua sắm trang thiết bị, phương tiện làm việc</t>
  </si>
  <si>
    <t>Chi sửa chữa trang thiết bị, phương tiện làm việc</t>
  </si>
  <si>
    <t>Chi phục vụ đối tượng tham gia, thụ hưởng chế độ BHXH, BHYT, BHTN và tổ chức thu, chi, quản lý quỹ BHXH, BHYT, BHTN</t>
  </si>
  <si>
    <t>Chi tuyên truyền, phổ biến chính sách, pháp luật về BHXH, BHYT, BHTN</t>
  </si>
  <si>
    <t>Chi tập huấn, bồi dưỡng chuyên môn nghiệp vụ về BHXH, BHYT, BHTN</t>
  </si>
  <si>
    <t>Chi cải cách thủ tục về BHXH, BHYT, BHTN</t>
  </si>
  <si>
    <t>Chi giao nhận hồ sơ và trả kết quả giải quyết thủ tục hành chính</t>
  </si>
  <si>
    <t>Chi áp dụng và duy trì hệ thống quản lý chất lượng theo tiêu chuẩn ISO</t>
  </si>
  <si>
    <t>Chi xây dựng và ban hành mẫu hồ sơ, quy trình nghiệp vụ</t>
  </si>
  <si>
    <t>Chi trả phí thuê bao đường truyền</t>
  </si>
  <si>
    <t>Nhập dữ liệu người tham gia BHYT tăng mới trong năm</t>
  </si>
  <si>
    <t>Chi phục vụ người tham gia, người thụ hưởng BHXH, BHYT, BHTN</t>
  </si>
  <si>
    <t>Chi hỗ trợ Ủy ban nhân dân lập danh sách  tham gia</t>
  </si>
  <si>
    <t>Chi in và cấp sổ BHXH, thẻ BHYT</t>
  </si>
  <si>
    <t>Bảo quản lưu trữ hồ sơ, tài liệu</t>
  </si>
  <si>
    <t>Chi chỉnh lý hồ sơ nghiệp vụ theo hướng dẫn của Cục văn thư lưu trữ nhà nước tại Công văn số 283/VTLTNN-NVTW ngày 19/5/2004 về việc chỉnh lý hồ sơ tài liệu</t>
  </si>
  <si>
    <t>Chi số hóa hồ sơ tài liệu</t>
  </si>
  <si>
    <t>Chi hỗ trợ thẩm định xác minh hồ sơ đối tượng hưởng</t>
  </si>
  <si>
    <t>Chi rà soát, bàn giao sổ BHXH cho người lao động</t>
  </si>
  <si>
    <t>Cấp mã số cho người tham gia BHXH, BHYT</t>
  </si>
  <si>
    <t>Chi công tác tổ chức thu, chi, quản lý quỹ BHXH, BHYH, BHTN</t>
  </si>
  <si>
    <t>Chi phí thu BHXH, BHYT tự nguyện, HSSV</t>
  </si>
  <si>
    <t>Lệ phí chuyển tiền</t>
  </si>
  <si>
    <t>Chi phí chi trả lương hưu, trợ cấp BHXH</t>
  </si>
  <si>
    <t>Chi in ấn biểu mẫu chứng từ báo cáo</t>
  </si>
  <si>
    <t>Trang phục y tế cho giám định viên BHYT</t>
  </si>
  <si>
    <t>Chi hỗ trợ cước điện thoại cho một số chức danh</t>
  </si>
  <si>
    <t>Chi phối hợp tổ chức thu, chi BHXH, BHYT, BHTN</t>
  </si>
  <si>
    <t>Chi công tác thanh tra, kiểm tra, giám sát</t>
  </si>
  <si>
    <t>Chi trang phục thanh tra, chi bồi dưỡng thanh tra</t>
  </si>
  <si>
    <t>Chi hỗ trợ tổ chức, cá nhân ngoài ngành</t>
  </si>
  <si>
    <t xml:space="preserve">Chi phí phục vụ công tác thanh tra, kiểm tra, giám sát </t>
  </si>
  <si>
    <t>Chi phí thi hành án, lệ phí cấp bản sao giấy tờ</t>
  </si>
  <si>
    <t>Chi hoạt động của Hội đồng quản lý BHXH VN</t>
  </si>
  <si>
    <t>Chi hiện đại hóa CNTT, xây dựng CSDL quốc gia về an sinh xã hội</t>
  </si>
  <si>
    <t>Chi đầu tư phát triển</t>
  </si>
  <si>
    <t xml:space="preserve">Chi phí quản lý so với tổng số thu BHXH và tiền sinh lời (%) </t>
  </si>
  <si>
    <t>Chênh lệch</t>
  </si>
  <si>
    <t>So với số báo cáo Bộ LĐ tháng 10/2017</t>
  </si>
  <si>
    <t>Tỷ lệ % so với tổng thu BHXH, BHYT, BHTN</t>
  </si>
  <si>
    <t>Tỷ lệ % so với tiền sinh lời</t>
  </si>
  <si>
    <t>Chi hoạt động BHXH, BHYT, BHTN so với dự toán thu, chi BHXH, BHYT, BHTN</t>
  </si>
  <si>
    <t>Tổng chi hoạt động</t>
  </si>
  <si>
    <t>Chi hoạt động BHXH</t>
  </si>
  <si>
    <t>Chi hoạt động BHTN</t>
  </si>
  <si>
    <t>Chi hoạt động BHYT</t>
  </si>
  <si>
    <t>Tổng dự toán thu</t>
  </si>
  <si>
    <t>Thu BHXH</t>
  </si>
  <si>
    <t>Thu BHTN</t>
  </si>
  <si>
    <t>Thu BHYT</t>
  </si>
  <si>
    <t>Tổng dự toán chi</t>
  </si>
  <si>
    <t>Chi BHXH</t>
  </si>
  <si>
    <t>Chi BHTN</t>
  </si>
  <si>
    <t>Chi BHYT</t>
  </si>
  <si>
    <t>Tỷ lệ % chi hoạt động BHXH, BHYT, BHTN so với dự toán thu chi BHXH, BHYT, BHTN</t>
  </si>
  <si>
    <t>Tỷ lệ % chi hoạt động BHXH</t>
  </si>
  <si>
    <t>Tỷ lệ % chi hoạt động BHTN</t>
  </si>
  <si>
    <t>Tỷ lệ % chi hoạt động BHYT</t>
  </si>
  <si>
    <t>* Số liệu năm 2015 theo Báo cáo quyết toán Ngành</t>
  </si>
  <si>
    <t>Phụ lục XV</t>
  </si>
  <si>
    <t>Nghị định số 88/2015/NĐ-CP ngày 07/10/2015 của Chính phủ về việc sửa đổi, bổ sung một số điều của Nghị định số 95/2013/NĐ-CP ngày 22/8/2013 của Chính phủ về việc quy định xử phạt vi phạm hành chính trong lĩnh vực lao động, bảo hiểm xã hội và đưa người lao động Việt Nam đi làm việc ở nước ngoài</t>
  </si>
  <si>
    <t>Thông tư số 86/2017/TT-BTC ngày 15/08/2017 của  Bộ Tài chính về việc hướng dẫn một số điều của Nghị định số 88/2016/NĐ-CP ngày 01/07/2016 của Chính phủ về chương trình hưu trí bổ sung tự nguyện.</t>
  </si>
  <si>
    <t>Bộ Công an</t>
  </si>
  <si>
    <t>Liên bộ</t>
  </si>
  <si>
    <t>Thông tư số 04/2017/TT-BCA ngày 07/02/2017 của Bộ Công an quy định về cấp, quản lý và sử dụng sổ bảo hiểm xã hội trong Công an nhân dân</t>
  </si>
  <si>
    <t>Thông tư số 05/2017/TT-BCA ngày 09/02/2017 của Bộ Công an hướng dẫn thực hiện một số chế độ, chính sách đối với sĩ quan, hạ sĩ quan, chiến sĩ công an nhân dân nghỉ hưu, chuyển ngành, chuyển sang công nhân công an, thôi phục vụ trong công an nhân dân</t>
  </si>
  <si>
    <t>Thông tư số 26/2017/TT-BLĐTBXH ngày 20/9/2017 quy định và hướng dẫn thực hiện chế độ bảo hiểm tai nạn lao động, bệnh nghề nghiệp bắt buộc</t>
  </si>
  <si>
    <t>Quyết định số 77/2014/QĐ-TTg ngày 24/12/2014 của Thủ tướng Chính phủ quy định mức hỗ trợ học nghề đối với người lao động tham gia bảo hiểm thất nghiệp</t>
  </si>
  <si>
    <t>Phụ lục III</t>
  </si>
  <si>
    <t>So kế hoạch</t>
  </si>
  <si>
    <t>Nghị định số 72/2017/NĐ-CP ngày 13/6/2017 quy định về nội dung chi hoạt động của Hội đồng quản lý BHXH Việt Nam.</t>
  </si>
  <si>
    <t>Ngoài công lập, hợp tác xã, tổ chức khác</t>
  </si>
  <si>
    <t>Ngoài công lập, hợp tác xã và tổ chức khác</t>
  </si>
  <si>
    <t>Nguồn: Bộ Tài chính, Bảo hiểm xã hội Việt Nam</t>
  </si>
  <si>
    <t>Lãi chậm đóng, trốn đóng</t>
  </si>
  <si>
    <t>* Ghi chú: Số kế hoạch được giao năm 2017 là số dự toán điều chỉnh theo Công văn số 15605/BTC-HCSN ngày 17/11/2017 của Bộ Tài chính.</t>
  </si>
  <si>
    <t>Phụ lục IX</t>
  </si>
  <si>
    <t>Phụ lục XIV</t>
  </si>
  <si>
    <r>
      <rPr>
        <b/>
        <sz val="15"/>
        <color theme="1"/>
        <rFont val="Times New Roman"/>
        <family val="1"/>
      </rPr>
      <t>Phụ lục I</t>
    </r>
    <r>
      <rPr>
        <b/>
        <sz val="13"/>
        <color theme="1"/>
        <rFont val="Times New Roman"/>
        <family val="1"/>
      </rPr>
      <t xml:space="preserve">
DANH MỤC CÁC VĂN BẢN QUY PHẠM PHÁP LUẬT HƯỚNG DẪN
LUẬT BẢO HIỂM XÃ HỘI NĂM 2014, LUẬT AN TOÀN, VỆ SINH LAO ĐỘNG</t>
    </r>
  </si>
  <si>
    <r>
      <rPr>
        <b/>
        <sz val="14"/>
        <color theme="1"/>
        <rFont val="Times New Roman"/>
        <family val="1"/>
      </rPr>
      <t>Phụ lục II</t>
    </r>
    <r>
      <rPr>
        <b/>
        <sz val="12"/>
        <color theme="1"/>
        <rFont val="Times New Roman"/>
        <family val="1"/>
      </rPr>
      <t xml:space="preserve">
</t>
    </r>
    <r>
      <rPr>
        <b/>
        <sz val="14"/>
        <color theme="1"/>
        <rFont val="Times New Roman"/>
        <family val="1"/>
      </rPr>
      <t>DANH MỤC CÁC VĂN BẢN QUY PHẠM PHÁP LUẬT HƯỚNG DẪN
LUẬT VIỆC LÀM VỀ BẢO HIỂM THẤT NGHIỆP</t>
    </r>
  </si>
  <si>
    <t>Phụ lục VIII</t>
  </si>
  <si>
    <t>Đơn vị tính: Người, tỷ đồng</t>
  </si>
  <si>
    <r>
      <t>Ghi chú:</t>
    </r>
    <r>
      <rPr>
        <sz val="15"/>
        <color indexed="8"/>
        <rFont val="Times New Roman"/>
        <family val="1"/>
      </rPr>
      <t xml:space="preserve"> Từ năm 2016 số dư quỹ hưu trí tử tuất bao gồm cả bảo hiểm xã hôi tự nguyện</t>
    </r>
  </si>
  <si>
    <t>Phụ lục XII</t>
  </si>
  <si>
    <t>Phụ lục XIII</t>
  </si>
  <si>
    <t>(Kèm theo Báo cáo số               /BC-CP ngày         tháng 5 năm 2018 của Chính phủ)
________</t>
  </si>
  <si>
    <t>GIAI ĐOẠN 2015 - 2017</t>
  </si>
  <si>
    <t>TÌNH HÌNH THU, CHI, KẾT DƯ CÁC QUỸ BẢO HIỂM XÃ HỘI GIAI ĐOẠN 2007 - 2017</t>
  </si>
  <si>
    <t>ĐẦU TƯ QUỸ BẢO HIỂM XÃ HỘI GIAI ĐOẠN 2015 - 2017</t>
  </si>
  <si>
    <r>
      <rPr>
        <b/>
        <i/>
        <sz val="14"/>
        <rFont val="Times New Roman"/>
        <family val="1"/>
      </rPr>
      <t>*Ghi chú:</t>
    </r>
    <r>
      <rPr>
        <i/>
        <sz val="14"/>
        <rFont val="Times New Roman"/>
        <family val="1"/>
      </rPr>
      <t xml:space="preserve"> </t>
    </r>
  </si>
  <si>
    <t>LÃI THU ĐƯỢC TỪ HOẠT ĐỘNG ĐẦU TƯ GIAI ĐOẠN 2015 - 2017</t>
  </si>
  <si>
    <r>
      <rPr>
        <b/>
        <i/>
        <sz val="14"/>
        <rFont val="Times New Roman"/>
        <family val="1"/>
      </rPr>
      <t>*Ghi chú:</t>
    </r>
    <r>
      <rPr>
        <i/>
        <sz val="14"/>
        <rFont val="Times New Roman"/>
        <family val="1"/>
      </rPr>
      <t xml:space="preserve">
</t>
    </r>
    <r>
      <rPr>
        <sz val="14"/>
        <rFont val="Times New Roman"/>
        <family val="1"/>
      </rPr>
      <t xml:space="preserve">- Lãi trên chưa bao gồm lãi trên các tài khoản không kỳ hạn của BHXH Việt Nam </t>
    </r>
    <r>
      <rPr>
        <i/>
        <sz val="14"/>
        <rFont val="Times New Roman"/>
        <family val="1"/>
      </rPr>
      <t xml:space="preserve">
</t>
    </r>
  </si>
  <si>
    <r>
      <rPr>
        <b/>
        <i/>
        <sz val="14"/>
        <rFont val="Times New Roman"/>
        <family val="1"/>
      </rPr>
      <t>* Ghi chú:</t>
    </r>
    <r>
      <rPr>
        <i/>
        <sz val="14"/>
        <rFont val="Times New Roman"/>
        <family val="1"/>
      </rPr>
      <t xml:space="preserve"> </t>
    </r>
    <r>
      <rPr>
        <sz val="14"/>
        <rFont val="Times New Roman"/>
        <family val="1"/>
      </rPr>
      <t>Chi hoạt động BHXH, BHYT, BHTN không bao gồm chi thuê dịch vụ Công nghệ thông tin cho Hệ thống thông tin giám định BHYT.</t>
    </r>
  </si>
  <si>
    <r>
      <rPr>
        <sz val="14"/>
        <rFont val="Times New Roman"/>
        <family val="1"/>
      </rPr>
      <t>*</t>
    </r>
    <r>
      <rPr>
        <i/>
        <sz val="14"/>
        <rFont val="Times New Roman"/>
        <family val="1"/>
      </rPr>
      <t xml:space="preserve"> </t>
    </r>
    <r>
      <rPr>
        <sz val="14"/>
        <rFont val="Times New Roman"/>
        <family val="1"/>
      </rPr>
      <t>Số liệu năm 2016, 2017 theo số dự toán</t>
    </r>
  </si>
  <si>
    <t>(Kèm theo Báo cáo số  166 /BC-CP ngày  10   tháng 5 năm 2018 của Chính phủ)
__________</t>
  </si>
  <si>
    <t>(Kèm theo Báo cáo số  166 /BC-CP ngày  10   tháng 5 năm 2018 của Chính phủ)
_______</t>
  </si>
  <si>
    <t>(Kèm theo Báo cáo số  166 /BC-CP ngày  10   tháng 5 năm 2018 của Chính phủ)
_________</t>
  </si>
  <si>
    <t>(Kèm theo Báo cáo số  166 /BC-CP ngày  10   tháng 5 năm 2018 của Chính phủ)
________</t>
  </si>
  <si>
    <t>(Kèm theo Báo cáo số  166 /BC-CP ngày  10   tháng 5 năm 2018 của Chính phủ)
______</t>
  </si>
  <si>
    <t>Thông tư số 59/2015/TT-BLĐTBXH ngày 29/12/2015 của Bộ Lao động - Thương binh và Xã hội quy định chi tiết và hướng dẫn thi hành một số điều của Luật Bảo hiểm xã hội về bảo hiểm xã hội bắt buộc</t>
  </si>
  <si>
    <t>Thông tư số 58/2015/TT-BLĐTBXH ngày 29/12/2015 của Bộ Lao động - Thương binh và Xã hội quy định mức điều chỉnh tiền lương và thu nhập tháng đã đóng bảo hiểm xã hội</t>
  </si>
  <si>
    <t>Thông tư số 56/2017/TT-BYT ngày 29/12/2017 của Bộ Y tế quy định chi tiết thi hành Luật Bảo hiểm xã hội và Luật An toàn, vệ sinh lao động thuộc lĩnh vực y tế</t>
  </si>
  <si>
    <t>Thông tư số 28/2015/TT-BLĐTBXH ngày 31/7/2015 của Bộ Lao động - Thương binh và Xã hội hướng dẫn thực hiện Điều 52 của Luật Việc làm và một số điều của Nghị định số 28/2015/NĐ-CP ngày 12/3/2015 của Chính phủ quy định chi tiết thi hành một số điều của Luật Việc làm về bảo hiểm thất nghiệp</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</si>
</sst>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_₫_-;\-* #,##0.00\ _₫_-;_-* &quot;-&quot;??\ _₫_-;_-@_-"/>
    <numFmt numFmtId="165" formatCode="_(* #,##0_);_(* \(#,##0\);_(* &quot;-&quot;??_);_(@_)"/>
    <numFmt numFmtId="166" formatCode="_(* #,##0.0_);_(* \(#,##0.0\);_(* &quot;-&quot;??_);_(@_)"/>
    <numFmt numFmtId="167" formatCode="0.0%"/>
    <numFmt numFmtId="168" formatCode="_(* #,##0.000_);_(* \(#,##0.000\);_(* &quot;-&quot;??_);_(@_)"/>
    <numFmt numFmtId="169" formatCode="#,##0.0"/>
    <numFmt numFmtId="170" formatCode="_-* #,##0.0\ _₫_-;\-* #,##0.0\ _₫_-;_-* &quot;-&quot;?\ _₫_-;_-@_-"/>
    <numFmt numFmtId="171" formatCode="0.0"/>
  </numFmts>
  <fonts count="79" x14ac:knownFonts="1">
    <font>
      <sz val="11"/>
      <color theme="1"/>
      <name val="Calibri"/>
      <family val="2"/>
      <scheme val="minor"/>
    </font>
    <font>
      <sz val="11"/>
      <color theme="1"/>
      <name val="Calibri"/>
      <family val="2"/>
      <charset val="163"/>
      <scheme val="minor"/>
    </font>
    <font>
      <b/>
      <sz val="12"/>
      <color theme="1"/>
      <name val="Times New Roman"/>
      <family val="1"/>
    </font>
    <font>
      <b/>
      <sz val="13"/>
      <color theme="1"/>
      <name val="Times New Roman"/>
      <family val="1"/>
    </font>
    <font>
      <sz val="12"/>
      <color theme="1"/>
      <name val="Times New Roman"/>
      <family val="1"/>
    </font>
    <font>
      <b/>
      <sz val="12"/>
      <name val="Times New Roman"/>
      <family val="1"/>
    </font>
    <font>
      <sz val="12"/>
      <name val="Times New Roman"/>
      <family val="1"/>
    </font>
    <font>
      <b/>
      <sz val="12"/>
      <color indexed="8"/>
      <name val="Times New Roman"/>
      <family val="1"/>
    </font>
    <font>
      <sz val="12"/>
      <name val="Times New Roman"/>
      <family val="1"/>
      <charset val="163"/>
    </font>
    <font>
      <sz val="12"/>
      <color rgb="FFFF0000"/>
      <name val="Times New Roman"/>
      <family val="1"/>
    </font>
    <font>
      <sz val="10"/>
      <name val="Arial"/>
      <family val="2"/>
    </font>
    <font>
      <b/>
      <sz val="13"/>
      <name val="Times New Roman"/>
      <family val="1"/>
    </font>
    <font>
      <sz val="10"/>
      <name val="Arial"/>
      <family val="2"/>
    </font>
    <font>
      <b/>
      <sz val="14"/>
      <name val="Times New Roman"/>
      <family val="1"/>
    </font>
    <font>
      <sz val="14"/>
      <name val=".VnTime"/>
      <family val="2"/>
    </font>
    <font>
      <sz val="13"/>
      <name val="Times New Roman"/>
      <family val="1"/>
    </font>
    <font>
      <i/>
      <sz val="12"/>
      <name val="Times New Roman"/>
      <family val="1"/>
    </font>
    <font>
      <sz val="13"/>
      <color indexed="8"/>
      <name val="Times New Roman"/>
      <family val="1"/>
    </font>
    <font>
      <sz val="10"/>
      <name val=".VnTime"/>
      <family val="2"/>
    </font>
    <font>
      <b/>
      <sz val="11"/>
      <name val="Times New Roman"/>
      <family val="1"/>
    </font>
    <font>
      <i/>
      <sz val="11"/>
      <name val="Times New Roman"/>
      <family val="1"/>
    </font>
    <font>
      <sz val="11"/>
      <name val="Times New Roman"/>
      <family val="1"/>
    </font>
    <font>
      <b/>
      <sz val="10"/>
      <name val="Arial"/>
      <family val="2"/>
    </font>
    <font>
      <i/>
      <sz val="14"/>
      <name val="Times New Roman"/>
      <family val="1"/>
    </font>
    <font>
      <b/>
      <sz val="15"/>
      <name val="Times New Roman"/>
      <family val="1"/>
    </font>
    <font>
      <i/>
      <sz val="15"/>
      <name val="Times New Roman"/>
      <family val="1"/>
    </font>
    <font>
      <sz val="14"/>
      <name val="Times New Roman"/>
      <family val="1"/>
    </font>
    <font>
      <sz val="10"/>
      <name val="Times New Roman"/>
      <family val="1"/>
    </font>
    <font>
      <b/>
      <sz val="10"/>
      <name val="Times New Roman"/>
      <family val="1"/>
    </font>
    <font>
      <sz val="11"/>
      <color theme="1"/>
      <name val="Calibri"/>
      <family val="2"/>
      <scheme val="minor"/>
    </font>
    <font>
      <i/>
      <sz val="13"/>
      <name val="Times New Roman"/>
      <family val="1"/>
    </font>
    <font>
      <sz val="10"/>
      <name val="Arial"/>
      <family val="2"/>
    </font>
    <font>
      <b/>
      <sz val="13"/>
      <color indexed="8"/>
      <name val="Times New Roman"/>
      <family val="1"/>
    </font>
    <font>
      <b/>
      <sz val="14"/>
      <color indexed="8"/>
      <name val="Times New Roman"/>
      <family val="1"/>
    </font>
    <font>
      <i/>
      <sz val="12"/>
      <color indexed="8"/>
      <name val="Times New Roman"/>
      <family val="1"/>
    </font>
    <font>
      <sz val="11"/>
      <color rgb="FFFF0000"/>
      <name val="Times New Roman"/>
      <family val="1"/>
    </font>
    <font>
      <b/>
      <sz val="10"/>
      <color theme="1"/>
      <name val="Times New Roman"/>
      <family val="1"/>
    </font>
    <font>
      <b/>
      <i/>
      <sz val="10"/>
      <color theme="1"/>
      <name val="Times New Roman"/>
      <family val="1"/>
    </font>
    <font>
      <i/>
      <sz val="10"/>
      <name val="Times New Roman"/>
      <family val="1"/>
    </font>
    <font>
      <sz val="11"/>
      <color theme="1"/>
      <name val="Times New Roman"/>
      <family val="1"/>
    </font>
    <font>
      <sz val="12"/>
      <color rgb="FFC00000"/>
      <name val="Times New Roman"/>
      <family val="1"/>
    </font>
    <font>
      <b/>
      <sz val="11"/>
      <color theme="1"/>
      <name val="Times New Roman"/>
      <family val="1"/>
    </font>
    <font>
      <b/>
      <i/>
      <sz val="13"/>
      <name val="Times New Roman"/>
      <family val="1"/>
    </font>
    <font>
      <sz val="12"/>
      <name val=".VnTime"/>
      <family val="2"/>
    </font>
    <font>
      <sz val="13"/>
      <color rgb="FFFF0000"/>
      <name val="Times New Roman"/>
      <family val="1"/>
    </font>
    <font>
      <b/>
      <i/>
      <sz val="12"/>
      <name val="Times New Roman"/>
      <family val="1"/>
    </font>
    <font>
      <sz val="13"/>
      <color theme="1"/>
      <name val="Times New Roman"/>
      <family val="1"/>
    </font>
    <font>
      <b/>
      <sz val="12"/>
      <color rgb="FFFF0000"/>
      <name val="Times New Roman"/>
      <family val="1"/>
    </font>
    <font>
      <sz val="10"/>
      <color theme="1"/>
      <name val="Times New Roman"/>
      <family val="1"/>
    </font>
    <font>
      <i/>
      <sz val="14"/>
      <color theme="1"/>
      <name val="Times New Roman"/>
      <family val="1"/>
    </font>
    <font>
      <b/>
      <sz val="14"/>
      <color rgb="FF000000"/>
      <name val="Times New Roman"/>
      <family val="1"/>
    </font>
    <font>
      <b/>
      <sz val="12"/>
      <color rgb="FF000000"/>
      <name val="Times New Roman"/>
      <family val="1"/>
    </font>
    <font>
      <i/>
      <sz val="12"/>
      <color rgb="FF000000"/>
      <name val="Times New Roman"/>
      <family val="1"/>
    </font>
    <font>
      <i/>
      <sz val="12"/>
      <color theme="1"/>
      <name val="Times New Roman"/>
      <family val="1"/>
    </font>
    <font>
      <b/>
      <sz val="14"/>
      <color theme="1"/>
      <name val="Times New Roman"/>
      <family val="1"/>
    </font>
    <font>
      <sz val="14"/>
      <color theme="1"/>
      <name val="Times New Roman"/>
      <family val="1"/>
    </font>
    <font>
      <sz val="12"/>
      <color rgb="FF000000"/>
      <name val="Times New Roman"/>
      <family val="1"/>
    </font>
    <font>
      <b/>
      <i/>
      <sz val="12"/>
      <color rgb="FF000000"/>
      <name val="Times New Roman"/>
      <family val="1"/>
    </font>
    <font>
      <vertAlign val="superscript"/>
      <sz val="12"/>
      <color indexed="8"/>
      <name val="Times New Roman"/>
      <family val="1"/>
    </font>
    <font>
      <i/>
      <sz val="12"/>
      <name val="Times New Roman"/>
      <family val="1"/>
      <charset val="163"/>
    </font>
    <font>
      <b/>
      <sz val="12"/>
      <name val="Times New Roman"/>
      <family val="1"/>
      <charset val="163"/>
    </font>
    <font>
      <sz val="11"/>
      <color indexed="8"/>
      <name val="Calibri"/>
      <family val="2"/>
    </font>
    <font>
      <b/>
      <i/>
      <sz val="12"/>
      <name val="Times New Roman"/>
      <family val="1"/>
      <charset val="163"/>
    </font>
    <font>
      <b/>
      <sz val="11"/>
      <color rgb="FFFF0000"/>
      <name val="Times New Roman"/>
      <family val="1"/>
    </font>
    <font>
      <i/>
      <sz val="11"/>
      <color rgb="FFFF0000"/>
      <name val="Times New Roman"/>
      <family val="1"/>
    </font>
    <font>
      <b/>
      <sz val="15"/>
      <color theme="1"/>
      <name val="Times New Roman"/>
      <family val="1"/>
    </font>
    <font>
      <i/>
      <sz val="16"/>
      <name val="Times New Roman"/>
      <family val="1"/>
    </font>
    <font>
      <b/>
      <sz val="16"/>
      <name val="Times New Roman"/>
      <family val="1"/>
    </font>
    <font>
      <sz val="16"/>
      <name val="Times New Roman"/>
      <family val="1"/>
    </font>
    <font>
      <b/>
      <sz val="16"/>
      <color indexed="8"/>
      <name val="Times New Roman"/>
      <family val="1"/>
    </font>
    <font>
      <i/>
      <sz val="16"/>
      <color indexed="8"/>
      <name val="Times New Roman"/>
      <family val="1"/>
    </font>
    <font>
      <sz val="15"/>
      <name val="Times New Roman"/>
      <family val="1"/>
    </font>
    <font>
      <i/>
      <sz val="15"/>
      <color indexed="8"/>
      <name val="Times New Roman"/>
      <family val="1"/>
    </font>
    <font>
      <b/>
      <sz val="15"/>
      <color indexed="8"/>
      <name val="Times New Roman"/>
      <family val="1"/>
    </font>
    <font>
      <sz val="15"/>
      <color theme="1"/>
      <name val="Times New Roman"/>
      <family val="1"/>
    </font>
    <font>
      <b/>
      <i/>
      <sz val="15"/>
      <color theme="1"/>
      <name val="Times New Roman"/>
      <family val="1"/>
    </font>
    <font>
      <sz val="15"/>
      <color indexed="8"/>
      <name val="Times New Roman"/>
      <family val="1"/>
    </font>
    <font>
      <b/>
      <i/>
      <sz val="14"/>
      <name val="Times New Roman"/>
      <family val="1"/>
    </font>
    <font>
      <sz val="12"/>
      <color theme="1" tint="4.9989318521683403E-2"/>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5">
    <xf numFmtId="0" fontId="0" fillId="0" borderId="0"/>
    <xf numFmtId="0" fontId="10" fillId="0" borderId="0"/>
    <xf numFmtId="0" fontId="18" fillId="0" borderId="0"/>
    <xf numFmtId="9" fontId="10"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9" fontId="29" fillId="0" borderId="0" applyFont="0" applyFill="0" applyBorder="0" applyAlignment="0" applyProtection="0"/>
    <xf numFmtId="43" fontId="10" fillId="0" borderId="0" applyFont="0" applyFill="0" applyBorder="0" applyAlignment="0" applyProtection="0"/>
    <xf numFmtId="0" fontId="31" fillId="0" borderId="0"/>
    <xf numFmtId="9" fontId="31" fillId="0" borderId="0" applyFont="0" applyFill="0" applyBorder="0" applyAlignment="0" applyProtection="0"/>
    <xf numFmtId="43" fontId="31"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43" fillId="0" borderId="0"/>
    <xf numFmtId="0" fontId="10" fillId="0" borderId="0" applyFont="0" applyFill="0" applyBorder="0" applyAlignment="0" applyProtection="0"/>
    <xf numFmtId="0" fontId="43" fillId="0" borderId="0"/>
    <xf numFmtId="0" fontId="29" fillId="0" borderId="0"/>
    <xf numFmtId="0" fontId="61" fillId="0" borderId="0"/>
    <xf numFmtId="0" fontId="10" fillId="0" borderId="0" applyFont="0" applyFill="0" applyBorder="0" applyAlignment="0" applyProtection="0"/>
    <xf numFmtId="0" fontId="10" fillId="0" borderId="0"/>
    <xf numFmtId="9" fontId="1" fillId="0" borderId="0" applyFont="0" applyFill="0" applyBorder="0" applyAlignment="0" applyProtection="0"/>
    <xf numFmtId="0" fontId="10" fillId="0" borderId="0"/>
    <xf numFmtId="9" fontId="29" fillId="0" borderId="0" applyFont="0" applyFill="0" applyBorder="0" applyAlignment="0" applyProtection="0"/>
    <xf numFmtId="164" fontId="29" fillId="0" borderId="0" applyFont="0" applyFill="0" applyBorder="0" applyAlignment="0" applyProtection="0"/>
  </cellStyleXfs>
  <cellXfs count="586">
    <xf numFmtId="0" fontId="0" fillId="0" borderId="0" xfId="0"/>
    <xf numFmtId="0" fontId="4" fillId="0" borderId="0" xfId="0" applyFont="1"/>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wrapText="1"/>
    </xf>
    <xf numFmtId="0" fontId="8" fillId="0" borderId="1" xfId="0" applyFont="1" applyBorder="1" applyAlignment="1">
      <alignment horizontal="center" vertical="center" wrapText="1"/>
    </xf>
    <xf numFmtId="0" fontId="16" fillId="0" borderId="0" xfId="1" applyFont="1" applyBorder="1" applyAlignment="1">
      <alignment vertical="center" wrapText="1"/>
    </xf>
    <xf numFmtId="0" fontId="17" fillId="0" borderId="0" xfId="1" applyFont="1" applyAlignment="1">
      <alignment vertical="center"/>
    </xf>
    <xf numFmtId="0" fontId="19" fillId="0" borderId="1" xfId="2" applyNumberFormat="1" applyFont="1" applyFill="1" applyBorder="1" applyAlignment="1">
      <alignment horizontal="center" vertical="center" wrapText="1"/>
    </xf>
    <xf numFmtId="0" fontId="19" fillId="2" borderId="2" xfId="2" applyNumberFormat="1" applyFont="1" applyFill="1" applyBorder="1" applyAlignment="1">
      <alignment horizontal="center" vertical="center" wrapText="1"/>
    </xf>
    <xf numFmtId="0" fontId="19" fillId="0" borderId="2" xfId="2" applyNumberFormat="1" applyFont="1" applyFill="1" applyBorder="1" applyAlignment="1">
      <alignment horizontal="center" vertical="center" wrapText="1"/>
    </xf>
    <xf numFmtId="0" fontId="19" fillId="2" borderId="1" xfId="2" applyNumberFormat="1" applyFont="1" applyFill="1" applyBorder="1" applyAlignment="1">
      <alignment horizontal="center" vertical="center" wrapText="1"/>
    </xf>
    <xf numFmtId="3" fontId="20" fillId="0" borderId="10" xfId="2" applyNumberFormat="1" applyFont="1" applyFill="1" applyBorder="1" applyAlignment="1">
      <alignment horizontal="center" vertical="center" wrapText="1"/>
    </xf>
    <xf numFmtId="3" fontId="20" fillId="2" borderId="10" xfId="2" applyNumberFormat="1" applyFont="1" applyFill="1" applyBorder="1" applyAlignment="1">
      <alignment horizontal="center" vertical="center" wrapText="1"/>
    </xf>
    <xf numFmtId="3" fontId="19" fillId="0" borderId="10" xfId="2" applyNumberFormat="1" applyFont="1" applyFill="1" applyBorder="1" applyAlignment="1">
      <alignment horizontal="center" vertical="center" wrapText="1"/>
    </xf>
    <xf numFmtId="3" fontId="19" fillId="0" borderId="10" xfId="2" applyNumberFormat="1" applyFont="1" applyFill="1" applyBorder="1" applyAlignment="1">
      <alignment horizontal="left" vertical="center" wrapText="1"/>
    </xf>
    <xf numFmtId="165" fontId="19" fillId="0" borderId="10" xfId="2" applyNumberFormat="1" applyFont="1" applyFill="1" applyBorder="1" applyAlignment="1">
      <alignment horizontal="center" vertical="center" wrapText="1"/>
    </xf>
    <xf numFmtId="3" fontId="19" fillId="0" borderId="1" xfId="2" applyNumberFormat="1" applyFont="1" applyFill="1" applyBorder="1" applyAlignment="1">
      <alignment horizontal="center" vertical="center" wrapText="1"/>
    </xf>
    <xf numFmtId="3" fontId="19" fillId="0" borderId="1" xfId="2" applyNumberFormat="1" applyFont="1" applyFill="1" applyBorder="1" applyAlignment="1">
      <alignment horizontal="left" vertical="center" wrapText="1"/>
    </xf>
    <xf numFmtId="165" fontId="19" fillId="0" borderId="1" xfId="2" applyNumberFormat="1" applyFont="1" applyFill="1" applyBorder="1" applyAlignment="1">
      <alignment horizontal="center" vertical="center" wrapText="1"/>
    </xf>
    <xf numFmtId="165" fontId="19" fillId="2" borderId="1" xfId="2" applyNumberFormat="1" applyFont="1" applyFill="1" applyBorder="1" applyAlignment="1">
      <alignment horizontal="center" vertical="center" wrapText="1"/>
    </xf>
    <xf numFmtId="3" fontId="21" fillId="0" borderId="1" xfId="2" applyNumberFormat="1" applyFont="1" applyFill="1" applyBorder="1" applyAlignment="1">
      <alignment horizontal="center" vertical="center"/>
    </xf>
    <xf numFmtId="3" fontId="21" fillId="0" borderId="1" xfId="2" applyNumberFormat="1" applyFont="1" applyFill="1" applyBorder="1" applyAlignment="1">
      <alignment horizontal="left" vertical="center"/>
    </xf>
    <xf numFmtId="165" fontId="21" fillId="0" borderId="1" xfId="2" applyNumberFormat="1" applyFont="1" applyFill="1" applyBorder="1" applyAlignment="1">
      <alignment horizontal="center" vertical="center" wrapText="1"/>
    </xf>
    <xf numFmtId="165" fontId="21" fillId="2" borderId="1" xfId="2" applyNumberFormat="1" applyFont="1" applyFill="1" applyBorder="1" applyAlignment="1">
      <alignment horizontal="center" vertical="center" wrapText="1"/>
    </xf>
    <xf numFmtId="3" fontId="21" fillId="0" borderId="1" xfId="2" applyNumberFormat="1" applyFont="1" applyFill="1" applyBorder="1" applyAlignment="1">
      <alignment horizontal="left" vertical="center" wrapText="1"/>
    </xf>
    <xf numFmtId="3" fontId="19" fillId="0" borderId="1" xfId="2" applyNumberFormat="1" applyFont="1" applyFill="1" applyBorder="1" applyAlignment="1">
      <alignment horizontal="centerContinuous" vertical="center"/>
    </xf>
    <xf numFmtId="3" fontId="19" fillId="0" borderId="1" xfId="2" applyNumberFormat="1" applyFont="1" applyFill="1" applyBorder="1" applyAlignment="1">
      <alignment horizontal="left" vertical="center"/>
    </xf>
    <xf numFmtId="165" fontId="19" fillId="0" borderId="10" xfId="2" quotePrefix="1" applyNumberFormat="1" applyFont="1" applyFill="1" applyBorder="1" applyAlignment="1">
      <alignment horizontal="center" vertical="center" wrapText="1"/>
    </xf>
    <xf numFmtId="3" fontId="26" fillId="0" borderId="0" xfId="1" applyNumberFormat="1" applyFont="1" applyFill="1" applyAlignment="1">
      <alignment vertical="center"/>
    </xf>
    <xf numFmtId="0" fontId="27" fillId="0" borderId="0" xfId="1" applyFont="1" applyAlignment="1">
      <alignment vertical="center"/>
    </xf>
    <xf numFmtId="0" fontId="28" fillId="0" borderId="0" xfId="1" applyFont="1" applyAlignment="1">
      <alignment vertical="center"/>
    </xf>
    <xf numFmtId="0" fontId="27" fillId="2" borderId="0" xfId="1" applyFont="1" applyFill="1" applyAlignment="1">
      <alignment vertical="center"/>
    </xf>
    <xf numFmtId="0" fontId="26" fillId="0" borderId="0" xfId="1" applyFont="1" applyAlignment="1">
      <alignment horizontal="right" vertical="center"/>
    </xf>
    <xf numFmtId="165" fontId="19" fillId="0" borderId="1" xfId="8" applyNumberFormat="1" applyFont="1" applyBorder="1" applyAlignment="1">
      <alignment horizontal="right" vertical="center"/>
    </xf>
    <xf numFmtId="166" fontId="19" fillId="0" borderId="11" xfId="8" applyNumberFormat="1" applyFont="1" applyBorder="1" applyAlignment="1">
      <alignment vertical="center"/>
    </xf>
    <xf numFmtId="0" fontId="31" fillId="2" borderId="0" xfId="9" applyFill="1" applyAlignment="1">
      <alignment vertical="center"/>
    </xf>
    <xf numFmtId="3" fontId="14" fillId="2" borderId="0" xfId="9" applyNumberFormat="1" applyFont="1" applyFill="1" applyAlignment="1">
      <alignment vertical="center"/>
    </xf>
    <xf numFmtId="0" fontId="7" fillId="2" borderId="0" xfId="9" applyFont="1" applyFill="1" applyBorder="1" applyAlignment="1">
      <alignment horizontal="center" vertical="center" wrapText="1"/>
    </xf>
    <xf numFmtId="3" fontId="19" fillId="2" borderId="1" xfId="2" applyNumberFormat="1" applyFont="1" applyFill="1" applyBorder="1" applyAlignment="1">
      <alignment horizontal="center" vertical="center" wrapText="1"/>
    </xf>
    <xf numFmtId="3" fontId="19" fillId="2" borderId="1" xfId="2" applyNumberFormat="1" applyFont="1" applyFill="1" applyBorder="1" applyAlignment="1">
      <alignment horizontal="left" vertical="center" wrapText="1"/>
    </xf>
    <xf numFmtId="10" fontId="19" fillId="2" borderId="1" xfId="10" applyNumberFormat="1" applyFont="1" applyFill="1" applyBorder="1" applyAlignment="1">
      <alignment horizontal="right" vertical="center" wrapText="1"/>
    </xf>
    <xf numFmtId="3" fontId="21" fillId="2" borderId="1" xfId="2" applyNumberFormat="1" applyFont="1" applyFill="1" applyBorder="1" applyAlignment="1">
      <alignment horizontal="center" vertical="center"/>
    </xf>
    <xf numFmtId="3" fontId="21" fillId="2" borderId="1" xfId="2" applyNumberFormat="1" applyFont="1" applyFill="1" applyBorder="1" applyAlignment="1">
      <alignment horizontal="left" vertical="center"/>
    </xf>
    <xf numFmtId="166" fontId="21" fillId="2" borderId="1" xfId="2" applyNumberFormat="1" applyFont="1" applyFill="1" applyBorder="1" applyAlignment="1">
      <alignment horizontal="center" vertical="center" wrapText="1"/>
    </xf>
    <xf numFmtId="10" fontId="21" fillId="2" borderId="1" xfId="10" applyNumberFormat="1" applyFont="1" applyFill="1" applyBorder="1" applyAlignment="1">
      <alignment horizontal="right" vertical="center" wrapText="1"/>
    </xf>
    <xf numFmtId="3" fontId="21" fillId="2" borderId="1" xfId="2" applyNumberFormat="1" applyFont="1" applyFill="1" applyBorder="1" applyAlignment="1">
      <alignment horizontal="left" vertical="center" wrapText="1"/>
    </xf>
    <xf numFmtId="0" fontId="21" fillId="2" borderId="1" xfId="9" applyFont="1" applyFill="1" applyBorder="1" applyAlignment="1">
      <alignment horizontal="left" vertical="center" wrapText="1"/>
    </xf>
    <xf numFmtId="10" fontId="35" fillId="2" borderId="1" xfId="10" applyNumberFormat="1" applyFont="1" applyFill="1" applyBorder="1" applyAlignment="1">
      <alignment horizontal="right" vertical="center" wrapText="1"/>
    </xf>
    <xf numFmtId="166" fontId="19" fillId="2" borderId="11" xfId="11" applyNumberFormat="1" applyFont="1" applyFill="1" applyBorder="1" applyAlignment="1">
      <alignment vertical="center"/>
    </xf>
    <xf numFmtId="165" fontId="19" fillId="2" borderId="1" xfId="11" applyNumberFormat="1" applyFont="1" applyFill="1" applyBorder="1" applyAlignment="1">
      <alignment horizontal="right" vertical="center"/>
    </xf>
    <xf numFmtId="10" fontId="19" fillId="2" borderId="1" xfId="10" applyNumberFormat="1" applyFont="1" applyFill="1" applyBorder="1" applyAlignment="1">
      <alignment horizontal="right" vertical="center"/>
    </xf>
    <xf numFmtId="0" fontId="22" fillId="2" borderId="0" xfId="9" applyFont="1" applyFill="1" applyAlignment="1">
      <alignment vertical="center"/>
    </xf>
    <xf numFmtId="3" fontId="14" fillId="0" borderId="0" xfId="9" applyNumberFormat="1" applyFont="1" applyFill="1" applyAlignment="1">
      <alignment vertical="center"/>
    </xf>
    <xf numFmtId="0" fontId="15" fillId="0" borderId="0" xfId="9" applyFont="1"/>
    <xf numFmtId="0" fontId="30" fillId="0" borderId="0" xfId="9" applyFont="1" applyAlignment="1">
      <alignment horizontal="center"/>
    </xf>
    <xf numFmtId="0" fontId="31" fillId="0" borderId="0" xfId="9"/>
    <xf numFmtId="0" fontId="21" fillId="0" borderId="1" xfId="9" applyFont="1" applyFill="1" applyBorder="1" applyAlignment="1">
      <alignment horizontal="left" vertical="center" wrapText="1"/>
    </xf>
    <xf numFmtId="0" fontId="10" fillId="0" borderId="0" xfId="9" applyFont="1"/>
    <xf numFmtId="0" fontId="16" fillId="0" borderId="0" xfId="9" applyFont="1"/>
    <xf numFmtId="165" fontId="36" fillId="0" borderId="1" xfId="2" applyNumberFormat="1" applyFont="1" applyFill="1" applyBorder="1" applyAlignment="1">
      <alignment horizontal="center" vertical="center" wrapText="1"/>
    </xf>
    <xf numFmtId="10" fontId="37" fillId="0" borderId="1" xfId="7" applyNumberFormat="1" applyFont="1" applyFill="1" applyBorder="1" applyAlignment="1">
      <alignment horizontal="center" vertical="center" wrapText="1"/>
    </xf>
    <xf numFmtId="165" fontId="28" fillId="0" borderId="1" xfId="2" applyNumberFormat="1" applyFont="1" applyFill="1" applyBorder="1" applyAlignment="1">
      <alignment horizontal="center" vertical="center" wrapText="1"/>
    </xf>
    <xf numFmtId="165" fontId="27" fillId="0" borderId="1" xfId="2" applyNumberFormat="1" applyFont="1" applyFill="1" applyBorder="1" applyAlignment="1">
      <alignment horizontal="center" vertical="center" wrapText="1"/>
    </xf>
    <xf numFmtId="10" fontId="38" fillId="0" borderId="1" xfId="7" applyNumberFormat="1" applyFont="1" applyFill="1" applyBorder="1" applyAlignment="1">
      <alignment horizontal="center" vertical="center" wrapText="1"/>
    </xf>
    <xf numFmtId="165" fontId="38" fillId="0" borderId="1" xfId="2" applyNumberFormat="1" applyFont="1" applyFill="1" applyBorder="1" applyAlignment="1">
      <alignment horizontal="center" vertical="center" wrapText="1"/>
    </xf>
    <xf numFmtId="167" fontId="38" fillId="0" borderId="1" xfId="12" applyNumberFormat="1" applyFont="1" applyFill="1" applyBorder="1" applyAlignment="1">
      <alignment horizontal="center" vertical="center" wrapText="1"/>
    </xf>
    <xf numFmtId="165" fontId="28" fillId="0" borderId="1" xfId="13" applyNumberFormat="1" applyFont="1" applyBorder="1" applyAlignment="1">
      <alignment horizontal="right" vertical="center"/>
    </xf>
    <xf numFmtId="9" fontId="38" fillId="0" borderId="1" xfId="7" applyFont="1" applyFill="1" applyBorder="1" applyAlignment="1">
      <alignment horizontal="center" vertical="center" wrapText="1"/>
    </xf>
    <xf numFmtId="165" fontId="31" fillId="0" borderId="0" xfId="9" applyNumberFormat="1"/>
    <xf numFmtId="165" fontId="39" fillId="0" borderId="1" xfId="13" applyNumberFormat="1" applyFont="1" applyBorder="1" applyAlignment="1">
      <alignment vertical="center" wrapText="1"/>
    </xf>
    <xf numFmtId="9" fontId="39" fillId="0" borderId="1" xfId="3" applyNumberFormat="1" applyFont="1" applyBorder="1" applyAlignment="1">
      <alignment vertical="center" wrapText="1"/>
    </xf>
    <xf numFmtId="0" fontId="21" fillId="0" borderId="1" xfId="1" applyFont="1" applyBorder="1" applyAlignment="1">
      <alignment vertical="center" wrapText="1"/>
    </xf>
    <xf numFmtId="0" fontId="27" fillId="0" borderId="0" xfId="1" applyFont="1"/>
    <xf numFmtId="0" fontId="27" fillId="0" borderId="1" xfId="1" applyFont="1" applyFill="1" applyBorder="1" applyAlignment="1">
      <alignment vertical="center" wrapText="1"/>
    </xf>
    <xf numFmtId="0" fontId="27" fillId="0" borderId="1" xfId="1" applyFont="1" applyBorder="1" applyAlignment="1">
      <alignment horizontal="center" vertical="center"/>
    </xf>
    <xf numFmtId="10" fontId="39" fillId="0" borderId="1" xfId="3" applyNumberFormat="1" applyFont="1" applyBorder="1" applyAlignment="1">
      <alignment horizontal="center" vertical="center"/>
    </xf>
    <xf numFmtId="10" fontId="27" fillId="0" borderId="1" xfId="1" applyNumberFormat="1" applyFont="1" applyBorder="1" applyAlignment="1">
      <alignment horizontal="center" vertical="center"/>
    </xf>
    <xf numFmtId="10" fontId="39" fillId="0" borderId="1" xfId="3" applyNumberFormat="1" applyFont="1" applyBorder="1" applyAlignment="1">
      <alignment vertical="center" wrapText="1"/>
    </xf>
    <xf numFmtId="0" fontId="30" fillId="0" borderId="0" xfId="1" applyFont="1" applyAlignment="1">
      <alignment horizontal="center"/>
    </xf>
    <xf numFmtId="0" fontId="6" fillId="0" borderId="0" xfId="9" applyFont="1"/>
    <xf numFmtId="0" fontId="6" fillId="0" borderId="1" xfId="9" applyFont="1" applyBorder="1" applyAlignment="1">
      <alignment horizontal="center" vertical="center" wrapText="1"/>
    </xf>
    <xf numFmtId="0" fontId="6" fillId="0" borderId="1" xfId="9" applyFont="1" applyBorder="1" applyAlignment="1">
      <alignment horizontal="center" vertical="center"/>
    </xf>
    <xf numFmtId="0" fontId="16" fillId="0" borderId="1" xfId="9" applyFont="1" applyBorder="1" applyAlignment="1">
      <alignment horizontal="center"/>
    </xf>
    <xf numFmtId="0" fontId="5" fillId="0" borderId="1" xfId="9" applyFont="1" applyFill="1" applyBorder="1"/>
    <xf numFmtId="165" fontId="39" fillId="0" borderId="1" xfId="11" applyNumberFormat="1" applyFont="1" applyFill="1" applyBorder="1"/>
    <xf numFmtId="0" fontId="5" fillId="0" borderId="0" xfId="9" applyFont="1" applyFill="1"/>
    <xf numFmtId="0" fontId="4" fillId="0" borderId="1" xfId="9" applyFont="1" applyFill="1" applyBorder="1"/>
    <xf numFmtId="0" fontId="4" fillId="0" borderId="0" xfId="9" applyFont="1" applyFill="1"/>
    <xf numFmtId="0" fontId="6" fillId="0" borderId="1" xfId="9" applyFont="1" applyFill="1" applyBorder="1"/>
    <xf numFmtId="165" fontId="21" fillId="0" borderId="1" xfId="11" applyNumberFormat="1" applyFont="1" applyFill="1" applyBorder="1"/>
    <xf numFmtId="43" fontId="21" fillId="0" borderId="1" xfId="11" applyNumberFormat="1" applyFont="1" applyFill="1" applyBorder="1"/>
    <xf numFmtId="168" fontId="21" fillId="0" borderId="1" xfId="11" applyNumberFormat="1" applyFont="1" applyFill="1" applyBorder="1"/>
    <xf numFmtId="0" fontId="6" fillId="0" borderId="0" xfId="9" applyFont="1" applyFill="1"/>
    <xf numFmtId="0" fontId="6" fillId="0" borderId="1" xfId="9" applyFont="1" applyFill="1" applyBorder="1" applyAlignment="1">
      <alignment wrapText="1"/>
    </xf>
    <xf numFmtId="0" fontId="9" fillId="0" borderId="0" xfId="9" applyFont="1" applyFill="1"/>
    <xf numFmtId="167" fontId="9" fillId="0" borderId="0" xfId="10" applyNumberFormat="1" applyFont="1" applyFill="1"/>
    <xf numFmtId="166" fontId="21" fillId="0" borderId="1" xfId="11" applyNumberFormat="1" applyFont="1" applyFill="1" applyBorder="1"/>
    <xf numFmtId="165" fontId="6" fillId="0" borderId="0" xfId="9" applyNumberFormat="1" applyFont="1" applyFill="1"/>
    <xf numFmtId="165" fontId="19" fillId="0" borderId="1" xfId="11" applyNumberFormat="1" applyFont="1" applyFill="1" applyBorder="1"/>
    <xf numFmtId="165" fontId="5" fillId="0" borderId="0" xfId="9" applyNumberFormat="1" applyFont="1" applyFill="1"/>
    <xf numFmtId="0" fontId="40" fillId="0" borderId="0" xfId="9" applyFont="1" applyFill="1"/>
    <xf numFmtId="0" fontId="2" fillId="0" borderId="1" xfId="9" applyFont="1" applyFill="1" applyBorder="1"/>
    <xf numFmtId="165" fontId="41" fillId="0" borderId="1" xfId="11" applyNumberFormat="1" applyFont="1" applyFill="1" applyBorder="1"/>
    <xf numFmtId="0" fontId="2" fillId="0" borderId="0" xfId="9" applyFont="1" applyFill="1"/>
    <xf numFmtId="0" fontId="4" fillId="0" borderId="1" xfId="9" applyFont="1" applyFill="1" applyBorder="1" applyAlignment="1">
      <alignment wrapText="1"/>
    </xf>
    <xf numFmtId="43" fontId="39" fillId="0" borderId="1" xfId="11" applyNumberFormat="1" applyFont="1" applyFill="1" applyBorder="1"/>
    <xf numFmtId="166" fontId="39" fillId="0" borderId="1" xfId="11" applyNumberFormat="1" applyFont="1" applyFill="1" applyBorder="1"/>
    <xf numFmtId="0" fontId="6" fillId="0" borderId="0" xfId="1" applyFont="1" applyBorder="1" applyAlignment="1">
      <alignment vertical="center"/>
    </xf>
    <xf numFmtId="0" fontId="6" fillId="0" borderId="0" xfId="9" applyFont="1" applyAlignment="1">
      <alignment vertical="center"/>
    </xf>
    <xf numFmtId="0" fontId="9" fillId="0" borderId="1" xfId="9" applyFont="1" applyFill="1" applyBorder="1" applyAlignment="1">
      <alignment wrapText="1"/>
    </xf>
    <xf numFmtId="165" fontId="35" fillId="0" borderId="1" xfId="11" applyNumberFormat="1" applyFont="1" applyFill="1" applyBorder="1"/>
    <xf numFmtId="166" fontId="35" fillId="0" borderId="1" xfId="11" applyNumberFormat="1" applyFont="1" applyFill="1" applyBorder="1"/>
    <xf numFmtId="43" fontId="35" fillId="0" borderId="1" xfId="11" applyNumberFormat="1" applyFont="1" applyFill="1" applyBorder="1"/>
    <xf numFmtId="10" fontId="35" fillId="0" borderId="1" xfId="7" applyNumberFormat="1" applyFont="1" applyFill="1" applyBorder="1"/>
    <xf numFmtId="10" fontId="35" fillId="3" borderId="1" xfId="7" applyNumberFormat="1" applyFont="1" applyFill="1" applyBorder="1"/>
    <xf numFmtId="0" fontId="9" fillId="0" borderId="1" xfId="9" applyFont="1" applyFill="1" applyBorder="1"/>
    <xf numFmtId="0" fontId="11" fillId="0" borderId="0" xfId="1" applyFont="1" applyAlignment="1">
      <alignment horizontal="center" vertical="center" wrapText="1"/>
    </xf>
    <xf numFmtId="0" fontId="30" fillId="0" borderId="0" xfId="1" applyFont="1" applyAlignment="1">
      <alignment horizontal="center"/>
    </xf>
    <xf numFmtId="0" fontId="30" fillId="0" borderId="0" xfId="9" applyFont="1" applyAlignment="1">
      <alignment horizontal="center"/>
    </xf>
    <xf numFmtId="0" fontId="15" fillId="0" borderId="0" xfId="1" applyFont="1"/>
    <xf numFmtId="0" fontId="11" fillId="0" borderId="0" xfId="1" applyFont="1"/>
    <xf numFmtId="0" fontId="11" fillId="0" borderId="1" xfId="1" applyFont="1" applyBorder="1" applyAlignment="1">
      <alignment horizontal="center" vertical="center"/>
    </xf>
    <xf numFmtId="0" fontId="30" fillId="0" borderId="10" xfId="1" applyFont="1" applyBorder="1" applyAlignment="1">
      <alignment horizontal="center" vertical="center"/>
    </xf>
    <xf numFmtId="0" fontId="42" fillId="0" borderId="14" xfId="1" applyFont="1" applyBorder="1" applyAlignment="1">
      <alignment horizontal="center" vertical="center"/>
    </xf>
    <xf numFmtId="0" fontId="15" fillId="0" borderId="15" xfId="1" applyFont="1" applyBorder="1" applyAlignment="1">
      <alignment horizontal="center" vertical="center"/>
    </xf>
    <xf numFmtId="3" fontId="15" fillId="0" borderId="15" xfId="14" applyNumberFormat="1" applyFont="1" applyBorder="1" applyAlignment="1"/>
    <xf numFmtId="0" fontId="15" fillId="0" borderId="16" xfId="1" applyFont="1" applyBorder="1" applyAlignment="1">
      <alignment horizontal="center" vertical="center"/>
    </xf>
    <xf numFmtId="0" fontId="42" fillId="0" borderId="16" xfId="1" applyFont="1" applyBorder="1" applyAlignment="1">
      <alignment horizontal="center" vertical="center"/>
    </xf>
    <xf numFmtId="0" fontId="15" fillId="0" borderId="18" xfId="1" applyFont="1" applyBorder="1" applyAlignment="1">
      <alignment horizontal="center" vertical="center"/>
    </xf>
    <xf numFmtId="0" fontId="30" fillId="0" borderId="0" xfId="9" applyFont="1" applyFill="1" applyAlignment="1"/>
    <xf numFmtId="0" fontId="11" fillId="0" borderId="0" xfId="1" applyFont="1" applyFill="1" applyAlignment="1">
      <alignment horizontal="center"/>
    </xf>
    <xf numFmtId="0" fontId="15" fillId="0" borderId="16" xfId="1" applyFont="1" applyFill="1" applyBorder="1" applyAlignment="1">
      <alignment horizontal="center" vertical="center"/>
    </xf>
    <xf numFmtId="0" fontId="15" fillId="0" borderId="0" xfId="1" applyFont="1" applyFill="1" applyBorder="1" applyAlignment="1">
      <alignment horizontal="center"/>
    </xf>
    <xf numFmtId="0" fontId="15" fillId="0" borderId="0" xfId="1" applyFont="1" applyFill="1" applyBorder="1" applyAlignment="1">
      <alignment horizontal="left"/>
    </xf>
    <xf numFmtId="3" fontId="15" fillId="0" borderId="0" xfId="1" applyNumberFormat="1" applyFont="1" applyFill="1" applyBorder="1" applyAlignment="1">
      <alignment horizontal="right"/>
    </xf>
    <xf numFmtId="0" fontId="10" fillId="0" borderId="0" xfId="9" applyFont="1" applyFill="1"/>
    <xf numFmtId="3" fontId="10" fillId="0" borderId="0" xfId="9" applyNumberFormat="1" applyFont="1" applyFill="1"/>
    <xf numFmtId="0" fontId="5" fillId="0" borderId="1" xfId="1" applyFont="1" applyFill="1" applyBorder="1" applyAlignment="1">
      <alignment horizontal="center" vertical="center"/>
    </xf>
    <xf numFmtId="0" fontId="16" fillId="0" borderId="10" xfId="1" applyFont="1" applyFill="1" applyBorder="1" applyAlignment="1">
      <alignment horizontal="center" vertical="center"/>
    </xf>
    <xf numFmtId="0" fontId="5" fillId="0" borderId="1" xfId="1" applyFont="1" applyFill="1" applyBorder="1" applyAlignment="1">
      <alignment horizontal="left" vertical="center"/>
    </xf>
    <xf numFmtId="3" fontId="5" fillId="0" borderId="14" xfId="1" applyNumberFormat="1" applyFont="1" applyFill="1" applyBorder="1" applyAlignment="1">
      <alignment horizontal="right" vertical="center"/>
    </xf>
    <xf numFmtId="3" fontId="5" fillId="0" borderId="1" xfId="1" applyNumberFormat="1" applyFont="1" applyFill="1" applyBorder="1" applyAlignment="1">
      <alignment horizontal="right" vertical="center"/>
    </xf>
    <xf numFmtId="0" fontId="45" fillId="0" borderId="14" xfId="1" applyFont="1" applyFill="1" applyBorder="1" applyAlignment="1">
      <alignment horizontal="center" vertical="center"/>
    </xf>
    <xf numFmtId="0" fontId="45" fillId="0" borderId="14" xfId="1" applyFont="1" applyFill="1" applyBorder="1" applyAlignment="1">
      <alignment horizontal="left" vertical="center"/>
    </xf>
    <xf numFmtId="0" fontId="6" fillId="0" borderId="15" xfId="1" applyFont="1" applyFill="1" applyBorder="1" applyAlignment="1">
      <alignment horizontal="center" vertical="center"/>
    </xf>
    <xf numFmtId="3" fontId="6" fillId="0" borderId="15" xfId="14" applyNumberFormat="1" applyFont="1" applyFill="1" applyBorder="1" applyAlignment="1"/>
    <xf numFmtId="3" fontId="6" fillId="0" borderId="15" xfId="14" applyNumberFormat="1" applyFont="1" applyFill="1" applyBorder="1" applyAlignment="1">
      <alignment horizontal="right"/>
    </xf>
    <xf numFmtId="3" fontId="6" fillId="0" borderId="16" xfId="1" applyNumberFormat="1" applyFont="1" applyFill="1" applyBorder="1" applyAlignment="1">
      <alignment horizontal="right"/>
    </xf>
    <xf numFmtId="3" fontId="6" fillId="0" borderId="16" xfId="14" applyNumberFormat="1" applyFont="1" applyFill="1" applyBorder="1" applyAlignment="1"/>
    <xf numFmtId="3" fontId="6" fillId="0" borderId="16" xfId="14" applyNumberFormat="1" applyFont="1" applyFill="1" applyBorder="1" applyAlignment="1">
      <alignment horizontal="right" vertical="center"/>
    </xf>
    <xf numFmtId="0" fontId="6" fillId="0" borderId="16" xfId="1" applyFont="1" applyFill="1" applyBorder="1" applyAlignment="1">
      <alignment horizontal="center" vertical="center"/>
    </xf>
    <xf numFmtId="0" fontId="6" fillId="0" borderId="16" xfId="1" applyFont="1" applyFill="1" applyBorder="1"/>
    <xf numFmtId="0" fontId="6" fillId="0" borderId="15" xfId="1" applyFont="1" applyFill="1" applyBorder="1"/>
    <xf numFmtId="0" fontId="45" fillId="0" borderId="16" xfId="1" applyFont="1" applyFill="1" applyBorder="1" applyAlignment="1">
      <alignment horizontal="center" vertical="center"/>
    </xf>
    <xf numFmtId="0" fontId="45" fillId="0" borderId="15" xfId="1" applyFont="1" applyFill="1" applyBorder="1"/>
    <xf numFmtId="3" fontId="5" fillId="0" borderId="15" xfId="1" applyNumberFormat="1" applyFont="1" applyFill="1" applyBorder="1" applyAlignment="1">
      <alignment horizontal="right"/>
    </xf>
    <xf numFmtId="3" fontId="5" fillId="0" borderId="15" xfId="14" applyNumberFormat="1" applyFont="1" applyFill="1" applyBorder="1" applyAlignment="1">
      <alignment horizontal="right" vertical="center"/>
    </xf>
    <xf numFmtId="0" fontId="6" fillId="0" borderId="17" xfId="1" applyFont="1" applyFill="1" applyBorder="1"/>
    <xf numFmtId="3" fontId="6" fillId="0" borderId="16" xfId="9" applyNumberFormat="1" applyFont="1" applyFill="1" applyBorder="1" applyAlignment="1">
      <alignment horizontal="right"/>
    </xf>
    <xf numFmtId="3" fontId="6" fillId="0" borderId="15" xfId="9" applyNumberFormat="1" applyFont="1" applyFill="1" applyBorder="1" applyAlignment="1">
      <alignment horizontal="right"/>
    </xf>
    <xf numFmtId="3" fontId="6" fillId="0" borderId="15" xfId="14" applyNumberFormat="1" applyFont="1" applyFill="1" applyBorder="1" applyAlignment="1">
      <alignment horizontal="right" vertical="center"/>
    </xf>
    <xf numFmtId="0" fontId="6" fillId="0" borderId="15" xfId="14" applyNumberFormat="1" applyFont="1" applyFill="1" applyBorder="1" applyAlignment="1">
      <alignment horizontal="right" vertical="center"/>
    </xf>
    <xf numFmtId="3" fontId="6" fillId="0" borderId="15" xfId="1" applyNumberFormat="1" applyFont="1" applyFill="1" applyBorder="1" applyAlignment="1">
      <alignment horizontal="right"/>
    </xf>
    <xf numFmtId="169" fontId="6" fillId="0" borderId="15" xfId="1" applyNumberFormat="1" applyFont="1" applyFill="1" applyBorder="1" applyAlignment="1">
      <alignment horizontal="right"/>
    </xf>
    <xf numFmtId="4" fontId="6" fillId="0" borderId="15" xfId="1" applyNumberFormat="1" applyFont="1" applyFill="1" applyBorder="1" applyAlignment="1">
      <alignment horizontal="right"/>
    </xf>
    <xf numFmtId="0" fontId="6" fillId="0" borderId="18" xfId="1" applyFont="1" applyFill="1" applyBorder="1" applyAlignment="1">
      <alignment horizontal="center" vertical="center"/>
    </xf>
    <xf numFmtId="3" fontId="6" fillId="0" borderId="10" xfId="14" applyNumberFormat="1" applyFont="1" applyFill="1" applyBorder="1" applyAlignment="1">
      <alignment horizontal="right" vertical="center"/>
    </xf>
    <xf numFmtId="3" fontId="6" fillId="0" borderId="10" xfId="9" applyNumberFormat="1" applyFont="1" applyFill="1" applyBorder="1" applyAlignment="1">
      <alignment horizontal="right"/>
    </xf>
    <xf numFmtId="3" fontId="6" fillId="0" borderId="10" xfId="1" applyNumberFormat="1" applyFont="1" applyFill="1" applyBorder="1" applyAlignment="1">
      <alignment horizontal="right"/>
    </xf>
    <xf numFmtId="3" fontId="6" fillId="0" borderId="18" xfId="14" applyNumberFormat="1" applyFont="1" applyFill="1" applyBorder="1" applyAlignment="1">
      <alignment horizontal="right"/>
    </xf>
    <xf numFmtId="0" fontId="30" fillId="0" borderId="0" xfId="1" applyFont="1" applyAlignment="1"/>
    <xf numFmtId="0" fontId="15" fillId="0" borderId="0" xfId="1" applyFont="1" applyAlignment="1">
      <alignment horizontal="center"/>
    </xf>
    <xf numFmtId="0" fontId="11" fillId="0" borderId="1" xfId="1" applyFont="1" applyBorder="1" applyAlignment="1">
      <alignment horizontal="center" vertical="center" wrapText="1"/>
    </xf>
    <xf numFmtId="3" fontId="11" fillId="0" borderId="1" xfId="14" applyNumberFormat="1" applyFont="1" applyBorder="1" applyAlignment="1">
      <alignment horizontal="left"/>
    </xf>
    <xf numFmtId="3" fontId="11" fillId="0" borderId="0" xfId="1" applyNumberFormat="1" applyFont="1"/>
    <xf numFmtId="3" fontId="42" fillId="0" borderId="14" xfId="14" applyNumberFormat="1" applyFont="1" applyBorder="1" applyAlignment="1">
      <alignment horizontal="left"/>
    </xf>
    <xf numFmtId="9" fontId="15" fillId="0" borderId="0" xfId="3" applyFont="1"/>
    <xf numFmtId="0" fontId="30" fillId="0" borderId="16" xfId="1" applyFont="1" applyBorder="1" applyAlignment="1">
      <alignment horizontal="center" vertical="center"/>
    </xf>
    <xf numFmtId="3" fontId="30" fillId="0" borderId="16" xfId="14" applyNumberFormat="1" applyFont="1" applyBorder="1" applyAlignment="1">
      <alignment horizontal="left"/>
    </xf>
    <xf numFmtId="3" fontId="15" fillId="0" borderId="0" xfId="1" applyNumberFormat="1" applyFont="1"/>
    <xf numFmtId="3" fontId="15" fillId="0" borderId="16" xfId="14" applyNumberFormat="1" applyFont="1" applyFill="1" applyBorder="1" applyAlignment="1">
      <alignment horizontal="left"/>
    </xf>
    <xf numFmtId="0" fontId="15" fillId="0" borderId="0" xfId="1" applyFont="1" applyFill="1"/>
    <xf numFmtId="3" fontId="15" fillId="0" borderId="0" xfId="1" applyNumberFormat="1" applyFont="1" applyFill="1"/>
    <xf numFmtId="3" fontId="15" fillId="0" borderId="16" xfId="14" applyNumberFormat="1" applyFont="1" applyBorder="1" applyAlignment="1">
      <alignment horizontal="left"/>
    </xf>
    <xf numFmtId="3" fontId="15" fillId="0" borderId="16" xfId="14" applyNumberFormat="1" applyFont="1" applyBorder="1" applyAlignment="1">
      <alignment horizontal="left" wrapText="1"/>
    </xf>
    <xf numFmtId="3" fontId="15" fillId="0" borderId="18" xfId="14" applyNumberFormat="1" applyFont="1" applyBorder="1" applyAlignment="1">
      <alignment horizontal="left" wrapText="1"/>
    </xf>
    <xf numFmtId="0" fontId="15" fillId="0" borderId="14" xfId="1" applyFont="1" applyBorder="1" applyAlignment="1">
      <alignment horizontal="center" vertical="center"/>
    </xf>
    <xf numFmtId="3" fontId="15" fillId="0" borderId="14" xfId="14" applyNumberFormat="1" applyFont="1" applyBorder="1" applyAlignment="1">
      <alignment horizontal="left" wrapText="1"/>
    </xf>
    <xf numFmtId="0" fontId="30" fillId="0" borderId="15" xfId="1" applyFont="1" applyBorder="1" applyAlignment="1">
      <alignment horizontal="center" vertical="center"/>
    </xf>
    <xf numFmtId="3" fontId="30" fillId="0" borderId="15" xfId="14" applyNumberFormat="1" applyFont="1" applyBorder="1" applyAlignment="1">
      <alignment horizontal="left"/>
    </xf>
    <xf numFmtId="0" fontId="15" fillId="0" borderId="17" xfId="1" applyFont="1" applyBorder="1" applyAlignment="1">
      <alignment horizontal="center" vertical="center"/>
    </xf>
    <xf numFmtId="3" fontId="15" fillId="0" borderId="18" xfId="14" applyNumberFormat="1" applyFont="1" applyBorder="1" applyAlignment="1"/>
    <xf numFmtId="0" fontId="42" fillId="0" borderId="1" xfId="1" applyFont="1" applyBorder="1" applyAlignment="1">
      <alignment horizontal="center" vertical="center"/>
    </xf>
    <xf numFmtId="3" fontId="42" fillId="0" borderId="1" xfId="14" applyNumberFormat="1" applyFont="1" applyBorder="1" applyAlignment="1"/>
    <xf numFmtId="0" fontId="42" fillId="0" borderId="10" xfId="1" applyFont="1" applyBorder="1" applyAlignment="1">
      <alignment horizontal="center" vertical="center"/>
    </xf>
    <xf numFmtId="3" fontId="42" fillId="0" borderId="10" xfId="14" applyNumberFormat="1" applyFont="1" applyBorder="1" applyAlignment="1"/>
    <xf numFmtId="3" fontId="15" fillId="0" borderId="14" xfId="14" applyNumberFormat="1" applyFont="1" applyBorder="1" applyAlignment="1"/>
    <xf numFmtId="3" fontId="15" fillId="0" borderId="17" xfId="14" applyNumberFormat="1" applyFont="1" applyBorder="1" applyAlignment="1"/>
    <xf numFmtId="3" fontId="5" fillId="0" borderId="1" xfId="14" applyNumberFormat="1" applyFont="1" applyBorder="1" applyAlignment="1">
      <alignment horizontal="right"/>
    </xf>
    <xf numFmtId="3" fontId="5" fillId="0" borderId="1" xfId="1" applyNumberFormat="1" applyFont="1" applyBorder="1" applyAlignment="1">
      <alignment horizontal="right" vertical="center"/>
    </xf>
    <xf numFmtId="10" fontId="5" fillId="0" borderId="1" xfId="3" applyNumberFormat="1" applyFont="1" applyFill="1" applyBorder="1" applyAlignment="1">
      <alignment vertical="center" wrapText="1"/>
    </xf>
    <xf numFmtId="3" fontId="5" fillId="0" borderId="1" xfId="14" applyNumberFormat="1" applyFont="1" applyBorder="1" applyAlignment="1">
      <alignment horizontal="right" vertical="center"/>
    </xf>
    <xf numFmtId="3" fontId="5" fillId="0" borderId="14" xfId="14" applyNumberFormat="1" applyFont="1" applyBorder="1" applyAlignment="1">
      <alignment horizontal="right"/>
    </xf>
    <xf numFmtId="3" fontId="5" fillId="0" borderId="14" xfId="14" applyNumberFormat="1" applyFont="1" applyBorder="1" applyAlignment="1">
      <alignment horizontal="right" vertical="center"/>
    </xf>
    <xf numFmtId="3" fontId="5" fillId="0" borderId="16" xfId="1" applyNumberFormat="1" applyFont="1" applyBorder="1" applyAlignment="1">
      <alignment horizontal="right" vertical="center"/>
    </xf>
    <xf numFmtId="10" fontId="5" fillId="0" borderId="16" xfId="3" applyNumberFormat="1" applyFont="1" applyFill="1" applyBorder="1" applyAlignment="1">
      <alignment vertical="center" wrapText="1"/>
    </xf>
    <xf numFmtId="3" fontId="6" fillId="0" borderId="16" xfId="14" applyNumberFormat="1" applyFont="1" applyBorder="1" applyAlignment="1">
      <alignment horizontal="right"/>
    </xf>
    <xf numFmtId="3" fontId="6" fillId="0" borderId="16" xfId="14" applyNumberFormat="1" applyFont="1" applyBorder="1" applyAlignment="1">
      <alignment horizontal="right" vertical="center"/>
    </xf>
    <xf numFmtId="3" fontId="6" fillId="0" borderId="15" xfId="1" applyNumberFormat="1" applyFont="1" applyBorder="1" applyAlignment="1">
      <alignment horizontal="right" vertical="center"/>
    </xf>
    <xf numFmtId="10" fontId="6" fillId="0" borderId="15" xfId="3" applyNumberFormat="1" applyFont="1" applyFill="1" applyBorder="1" applyAlignment="1">
      <alignment vertical="center" wrapText="1"/>
    </xf>
    <xf numFmtId="3" fontId="6" fillId="0" borderId="16" xfId="14" applyNumberFormat="1" applyFont="1" applyFill="1" applyBorder="1" applyAlignment="1">
      <alignment horizontal="right"/>
    </xf>
    <xf numFmtId="3" fontId="6" fillId="0" borderId="15" xfId="1" applyNumberFormat="1" applyFont="1" applyFill="1" applyBorder="1" applyAlignment="1">
      <alignment horizontal="right" vertical="center"/>
    </xf>
    <xf numFmtId="3" fontId="6" fillId="0" borderId="15" xfId="1" applyNumberFormat="1" applyFont="1" applyBorder="1" applyAlignment="1">
      <alignment horizontal="right"/>
    </xf>
    <xf numFmtId="0" fontId="6" fillId="0" borderId="16" xfId="14" applyNumberFormat="1" applyFont="1" applyBorder="1" applyAlignment="1">
      <alignment horizontal="right" vertical="center"/>
    </xf>
    <xf numFmtId="3" fontId="6" fillId="0" borderId="18" xfId="14" applyNumberFormat="1" applyFont="1" applyBorder="1" applyAlignment="1">
      <alignment horizontal="right"/>
    </xf>
    <xf numFmtId="3" fontId="6" fillId="0" borderId="18" xfId="14" applyNumberFormat="1" applyFont="1" applyBorder="1" applyAlignment="1">
      <alignment horizontal="right" vertical="center"/>
    </xf>
    <xf numFmtId="0" fontId="6" fillId="0" borderId="18" xfId="14" applyNumberFormat="1" applyFont="1" applyBorder="1" applyAlignment="1">
      <alignment horizontal="right" vertical="center"/>
    </xf>
    <xf numFmtId="3" fontId="6" fillId="0" borderId="18" xfId="1" applyNumberFormat="1" applyFont="1" applyBorder="1" applyAlignment="1">
      <alignment horizontal="right" vertical="center"/>
    </xf>
    <xf numFmtId="10" fontId="6" fillId="0" borderId="18" xfId="3" applyNumberFormat="1" applyFont="1" applyFill="1" applyBorder="1" applyAlignment="1">
      <alignment vertical="center" wrapText="1"/>
    </xf>
    <xf numFmtId="3" fontId="6" fillId="0" borderId="18" xfId="1" applyNumberFormat="1" applyFont="1" applyBorder="1" applyAlignment="1">
      <alignment horizontal="right"/>
    </xf>
    <xf numFmtId="3" fontId="6" fillId="0" borderId="14" xfId="14" applyNumberFormat="1" applyFont="1" applyBorder="1" applyAlignment="1">
      <alignment horizontal="left"/>
    </xf>
    <xf numFmtId="3" fontId="6" fillId="0" borderId="14" xfId="14" applyNumberFormat="1" applyFont="1" applyBorder="1" applyAlignment="1">
      <alignment horizontal="right" vertical="center"/>
    </xf>
    <xf numFmtId="0" fontId="6" fillId="0" borderId="14" xfId="14" applyNumberFormat="1" applyFont="1" applyBorder="1" applyAlignment="1">
      <alignment horizontal="right" vertical="center"/>
    </xf>
    <xf numFmtId="3" fontId="6" fillId="0" borderId="14" xfId="1" applyNumberFormat="1" applyFont="1" applyBorder="1" applyAlignment="1">
      <alignment horizontal="right" vertical="center"/>
    </xf>
    <xf numFmtId="10" fontId="6" fillId="0" borderId="14" xfId="3" applyNumberFormat="1" applyFont="1" applyFill="1" applyBorder="1" applyAlignment="1">
      <alignment vertical="center" wrapText="1"/>
    </xf>
    <xf numFmtId="3" fontId="6" fillId="0" borderId="14" xfId="1" applyNumberFormat="1" applyFont="1" applyBorder="1" applyAlignment="1">
      <alignment horizontal="right"/>
    </xf>
    <xf numFmtId="3" fontId="6" fillId="0" borderId="15" xfId="14" applyNumberFormat="1" applyFont="1" applyBorder="1" applyAlignment="1">
      <alignment horizontal="right"/>
    </xf>
    <xf numFmtId="3" fontId="6" fillId="0" borderId="15" xfId="14" applyNumberFormat="1" applyFont="1" applyBorder="1" applyAlignment="1">
      <alignment horizontal="right" vertical="center"/>
    </xf>
    <xf numFmtId="3" fontId="6" fillId="0" borderId="15" xfId="14" applyNumberFormat="1" applyFont="1" applyBorder="1" applyAlignment="1"/>
    <xf numFmtId="3" fontId="6" fillId="0" borderId="18" xfId="14" applyNumberFormat="1" applyFont="1" applyBorder="1" applyAlignment="1"/>
    <xf numFmtId="0" fontId="6" fillId="0" borderId="18" xfId="1" applyFont="1" applyBorder="1" applyAlignment="1">
      <alignment horizontal="right"/>
    </xf>
    <xf numFmtId="3" fontId="6" fillId="0" borderId="17" xfId="1" applyNumberFormat="1" applyFont="1" applyBorder="1" applyAlignment="1">
      <alignment horizontal="right" vertical="center"/>
    </xf>
    <xf numFmtId="10" fontId="6" fillId="0" borderId="17" xfId="3" applyNumberFormat="1" applyFont="1" applyFill="1" applyBorder="1" applyAlignment="1">
      <alignment vertical="center" wrapText="1"/>
    </xf>
    <xf numFmtId="3" fontId="5" fillId="0" borderId="1" xfId="14" applyNumberFormat="1" applyFont="1" applyBorder="1" applyAlignment="1"/>
    <xf numFmtId="3" fontId="5" fillId="0" borderId="1" xfId="1" applyNumberFormat="1" applyFont="1" applyBorder="1" applyAlignment="1">
      <alignment horizontal="right"/>
    </xf>
    <xf numFmtId="3" fontId="6" fillId="0" borderId="16" xfId="1" applyNumberFormat="1" applyFont="1" applyBorder="1"/>
    <xf numFmtId="3" fontId="6" fillId="0" borderId="16" xfId="1" applyNumberFormat="1" applyFont="1" applyFill="1" applyBorder="1"/>
    <xf numFmtId="3" fontId="6" fillId="0" borderId="19" xfId="1" applyNumberFormat="1" applyFont="1" applyBorder="1" applyAlignment="1">
      <alignment horizontal="right" vertical="center"/>
    </xf>
    <xf numFmtId="10" fontId="6" fillId="0" borderId="19" xfId="3" applyNumberFormat="1" applyFont="1" applyFill="1" applyBorder="1" applyAlignment="1">
      <alignment vertical="center" wrapText="1"/>
    </xf>
    <xf numFmtId="3" fontId="6" fillId="0" borderId="16" xfId="1" applyNumberFormat="1" applyFont="1" applyBorder="1" applyAlignment="1">
      <alignment horizontal="right"/>
    </xf>
    <xf numFmtId="3" fontId="6" fillId="0" borderId="15" xfId="1" applyNumberFormat="1" applyFont="1" applyBorder="1"/>
    <xf numFmtId="3" fontId="6" fillId="0" borderId="17" xfId="1" applyNumberFormat="1" applyFont="1" applyBorder="1"/>
    <xf numFmtId="3" fontId="6" fillId="0" borderId="19" xfId="1" applyNumberFormat="1" applyFont="1" applyBorder="1"/>
    <xf numFmtId="3" fontId="6" fillId="0" borderId="17" xfId="1" applyNumberFormat="1" applyFont="1" applyBorder="1" applyAlignment="1">
      <alignment horizontal="right"/>
    </xf>
    <xf numFmtId="3" fontId="6" fillId="0" borderId="18" xfId="1" applyNumberFormat="1" applyFont="1" applyBorder="1"/>
    <xf numFmtId="3" fontId="15" fillId="0" borderId="18" xfId="14" applyNumberFormat="1" applyFont="1" applyBorder="1" applyAlignment="1">
      <alignment wrapText="1"/>
    </xf>
    <xf numFmtId="0" fontId="16" fillId="0" borderId="0" xfId="1" applyFont="1" applyAlignment="1">
      <alignment horizontal="right" vertical="center"/>
    </xf>
    <xf numFmtId="0" fontId="30" fillId="0" borderId="5" xfId="1" applyFont="1" applyBorder="1" applyAlignment="1"/>
    <xf numFmtId="0" fontId="30" fillId="0" borderId="5" xfId="1" applyFont="1" applyFill="1" applyBorder="1" applyAlignment="1"/>
    <xf numFmtId="0" fontId="11" fillId="0" borderId="0" xfId="1" applyFont="1" applyFill="1" applyAlignment="1"/>
    <xf numFmtId="0" fontId="10" fillId="0" borderId="0" xfId="1"/>
    <xf numFmtId="0" fontId="3" fillId="0" borderId="1" xfId="1" applyFont="1" applyBorder="1" applyAlignment="1">
      <alignment horizontal="center"/>
    </xf>
    <xf numFmtId="0" fontId="46" fillId="0" borderId="1" xfId="1" applyFont="1" applyBorder="1" applyAlignment="1">
      <alignment vertical="center" wrapText="1"/>
    </xf>
    <xf numFmtId="0" fontId="39" fillId="0" borderId="0" xfId="1" applyFont="1"/>
    <xf numFmtId="165" fontId="10" fillId="0" borderId="0" xfId="1" applyNumberFormat="1"/>
    <xf numFmtId="165" fontId="4" fillId="0" borderId="1" xfId="13" applyNumberFormat="1" applyFont="1" applyBorder="1" applyAlignment="1">
      <alignment horizontal="center"/>
    </xf>
    <xf numFmtId="165" fontId="4" fillId="0" borderId="1" xfId="13" applyNumberFormat="1" applyFont="1" applyBorder="1"/>
    <xf numFmtId="165" fontId="6" fillId="0" borderId="1" xfId="15" applyNumberFormat="1" applyFont="1" applyBorder="1"/>
    <xf numFmtId="165" fontId="6" fillId="0" borderId="1" xfId="13" applyNumberFormat="1" applyFont="1" applyBorder="1"/>
    <xf numFmtId="165" fontId="4" fillId="0" borderId="1" xfId="1" applyNumberFormat="1" applyFont="1" applyBorder="1"/>
    <xf numFmtId="0" fontId="46" fillId="0" borderId="1" xfId="0" applyFont="1" applyBorder="1" applyAlignment="1">
      <alignment vertical="center" wrapText="1"/>
    </xf>
    <xf numFmtId="165" fontId="4" fillId="0" borderId="1" xfId="0" applyNumberFormat="1" applyFont="1" applyBorder="1"/>
    <xf numFmtId="165" fontId="2" fillId="0" borderId="1" xfId="0" applyNumberFormat="1" applyFont="1" applyBorder="1"/>
    <xf numFmtId="165" fontId="6" fillId="0" borderId="1" xfId="1" applyNumberFormat="1" applyFont="1" applyBorder="1"/>
    <xf numFmtId="165" fontId="6" fillId="0" borderId="1" xfId="0" applyNumberFormat="1" applyFont="1" applyBorder="1"/>
    <xf numFmtId="165" fontId="5" fillId="0" borderId="1" xfId="0" applyNumberFormat="1" applyFont="1" applyBorder="1"/>
    <xf numFmtId="165" fontId="47" fillId="0" borderId="1" xfId="0" applyNumberFormat="1" applyFont="1" applyBorder="1"/>
    <xf numFmtId="167" fontId="47" fillId="0" borderId="1" xfId="7" applyNumberFormat="1" applyFont="1" applyBorder="1"/>
    <xf numFmtId="0" fontId="3" fillId="0" borderId="1" xfId="0" applyFont="1" applyBorder="1" applyAlignment="1">
      <alignment vertical="center" wrapText="1"/>
    </xf>
    <xf numFmtId="0" fontId="44" fillId="0" borderId="1" xfId="1" applyFont="1" applyBorder="1" applyAlignment="1">
      <alignment vertical="center" wrapText="1"/>
    </xf>
    <xf numFmtId="10" fontId="9" fillId="0" borderId="1" xfId="7" applyNumberFormat="1" applyFont="1" applyBorder="1" applyAlignment="1">
      <alignment horizontal="center"/>
    </xf>
    <xf numFmtId="0" fontId="3" fillId="0" borderId="0" xfId="1" applyFont="1" applyAlignment="1"/>
    <xf numFmtId="0" fontId="26" fillId="0" borderId="0" xfId="1" applyFont="1"/>
    <xf numFmtId="0" fontId="6" fillId="0" borderId="0" xfId="1" applyFont="1" applyBorder="1"/>
    <xf numFmtId="0" fontId="6" fillId="0" borderId="0" xfId="1" applyFont="1"/>
    <xf numFmtId="0" fontId="5" fillId="0" borderId="1" xfId="1" applyFont="1" applyBorder="1" applyAlignment="1">
      <alignment horizontal="center" vertical="center" wrapText="1"/>
    </xf>
    <xf numFmtId="0" fontId="6" fillId="0" borderId="1" xfId="1" applyFont="1" applyBorder="1" applyAlignment="1">
      <alignment horizontal="center" vertical="center"/>
    </xf>
    <xf numFmtId="0" fontId="4" fillId="0" borderId="1" xfId="1" applyFont="1" applyBorder="1" applyAlignment="1">
      <alignment vertical="center" wrapText="1"/>
    </xf>
    <xf numFmtId="165" fontId="6" fillId="0" borderId="1" xfId="13" applyNumberFormat="1" applyFont="1" applyBorder="1" applyAlignment="1">
      <alignment horizontal="center" vertical="center" wrapText="1"/>
    </xf>
    <xf numFmtId="166" fontId="6" fillId="0" borderId="1" xfId="13" applyNumberFormat="1" applyFont="1" applyBorder="1" applyAlignment="1">
      <alignment horizontal="center" vertical="center" wrapText="1"/>
    </xf>
    <xf numFmtId="166" fontId="6" fillId="0" borderId="1" xfId="1" applyNumberFormat="1" applyFont="1" applyBorder="1" applyAlignment="1">
      <alignment vertical="center"/>
    </xf>
    <xf numFmtId="0" fontId="4" fillId="0" borderId="1" xfId="1" applyFont="1" applyBorder="1" applyAlignment="1">
      <alignment vertical="center"/>
    </xf>
    <xf numFmtId="165" fontId="6" fillId="0" borderId="1" xfId="1" applyNumberFormat="1" applyFont="1" applyBorder="1" applyAlignment="1">
      <alignment vertical="center"/>
    </xf>
    <xf numFmtId="0" fontId="2" fillId="0" borderId="1" xfId="1" applyFont="1" applyBorder="1" applyAlignment="1">
      <alignment horizontal="center" vertical="center"/>
    </xf>
    <xf numFmtId="166" fontId="5" fillId="0" borderId="1" xfId="12" applyNumberFormat="1" applyFont="1" applyBorder="1" applyAlignment="1">
      <alignment horizontal="center" vertical="center" wrapText="1"/>
    </xf>
    <xf numFmtId="165" fontId="5" fillId="0" borderId="1" xfId="12" applyNumberFormat="1" applyFont="1" applyBorder="1" applyAlignment="1">
      <alignment horizontal="center" vertical="center" wrapText="1"/>
    </xf>
    <xf numFmtId="0" fontId="11" fillId="0" borderId="0" xfId="1" applyFont="1" applyAlignment="1">
      <alignment horizontal="center" vertical="center"/>
    </xf>
    <xf numFmtId="0" fontId="15" fillId="0" borderId="0" xfId="1" applyFont="1" applyAlignment="1"/>
    <xf numFmtId="165" fontId="11" fillId="0" borderId="0" xfId="13" applyNumberFormat="1" applyFont="1"/>
    <xf numFmtId="0" fontId="30" fillId="0" borderId="0" xfId="1" applyFont="1"/>
    <xf numFmtId="165" fontId="30" fillId="0" borderId="0" xfId="13" applyNumberFormat="1" applyFont="1"/>
    <xf numFmtId="165" fontId="15" fillId="0" borderId="0" xfId="13" applyNumberFormat="1" applyFont="1"/>
    <xf numFmtId="0" fontId="6" fillId="0" borderId="0" xfId="1" applyFont="1" applyAlignment="1">
      <alignment horizontal="center"/>
    </xf>
    <xf numFmtId="165" fontId="6" fillId="0" borderId="0" xfId="13" applyNumberFormat="1" applyFont="1"/>
    <xf numFmtId="14" fontId="6" fillId="0" borderId="0" xfId="1" applyNumberFormat="1" applyFont="1"/>
    <xf numFmtId="0" fontId="26" fillId="0" borderId="0" xfId="1" applyFont="1" applyAlignment="1">
      <alignment horizontal="center"/>
    </xf>
    <xf numFmtId="165" fontId="26" fillId="0" borderId="0" xfId="13" applyNumberFormat="1" applyFont="1"/>
    <xf numFmtId="0" fontId="26" fillId="0" borderId="0" xfId="9" applyFont="1"/>
    <xf numFmtId="0" fontId="13" fillId="0" borderId="0" xfId="9" applyFont="1" applyAlignment="1"/>
    <xf numFmtId="0" fontId="30" fillId="0" borderId="0" xfId="9" applyFont="1" applyAlignment="1"/>
    <xf numFmtId="0" fontId="11" fillId="0" borderId="0" xfId="9" applyFont="1" applyAlignment="1">
      <alignment horizontal="center" vertical="center" wrapText="1"/>
    </xf>
    <xf numFmtId="0" fontId="11" fillId="0" borderId="1" xfId="9" applyFont="1" applyBorder="1" applyAlignment="1">
      <alignment horizontal="center" vertical="center" wrapText="1"/>
    </xf>
    <xf numFmtId="0" fontId="15" fillId="0" borderId="0" xfId="9" applyFont="1" applyBorder="1"/>
    <xf numFmtId="0" fontId="15" fillId="0" borderId="1" xfId="9" applyFont="1" applyBorder="1" applyAlignment="1">
      <alignment horizontal="center"/>
    </xf>
    <xf numFmtId="0" fontId="46" fillId="0" borderId="1" xfId="9" applyFont="1" applyBorder="1" applyAlignment="1">
      <alignment horizontal="left"/>
    </xf>
    <xf numFmtId="165" fontId="15" fillId="0" borderId="1" xfId="13" applyNumberFormat="1" applyFont="1" applyBorder="1" applyAlignment="1">
      <alignment horizontal="right" vertical="center" wrapText="1"/>
    </xf>
    <xf numFmtId="165" fontId="15" fillId="0" borderId="0" xfId="13" applyNumberFormat="1" applyFont="1" applyBorder="1"/>
    <xf numFmtId="166" fontId="15" fillId="0" borderId="1" xfId="13" applyNumberFormat="1" applyFont="1" applyBorder="1" applyAlignment="1">
      <alignment horizontal="right" vertical="center" wrapText="1"/>
    </xf>
    <xf numFmtId="170" fontId="15" fillId="0" borderId="0" xfId="9" applyNumberFormat="1" applyFont="1" applyBorder="1"/>
    <xf numFmtId="10" fontId="15" fillId="0" borderId="1" xfId="12" applyNumberFormat="1" applyFont="1" applyBorder="1" applyAlignment="1">
      <alignment horizontal="right" vertical="center" wrapText="1"/>
    </xf>
    <xf numFmtId="0" fontId="11" fillId="0" borderId="0" xfId="9" applyFont="1" applyAlignment="1">
      <alignment horizontal="left" vertical="center" wrapText="1"/>
    </xf>
    <xf numFmtId="0" fontId="11" fillId="0" borderId="0" xfId="9" applyFont="1" applyAlignment="1">
      <alignment horizontal="left" vertical="center"/>
    </xf>
    <xf numFmtId="0" fontId="15" fillId="0" borderId="0" xfId="9" applyFont="1" applyAlignment="1"/>
    <xf numFmtId="0" fontId="11" fillId="0" borderId="0" xfId="9" applyFont="1" applyAlignment="1">
      <alignment horizontal="center" vertical="center"/>
    </xf>
    <xf numFmtId="0" fontId="11" fillId="0" borderId="0" xfId="9" applyFont="1" applyAlignment="1"/>
    <xf numFmtId="165" fontId="11" fillId="0" borderId="0" xfId="13" applyNumberFormat="1" applyFont="1" applyAlignment="1"/>
    <xf numFmtId="165" fontId="30" fillId="0" borderId="0" xfId="13" applyNumberFormat="1" applyFont="1" applyAlignment="1"/>
    <xf numFmtId="165" fontId="15" fillId="0" borderId="0" xfId="13" applyNumberFormat="1" applyFont="1" applyAlignment="1"/>
    <xf numFmtId="0" fontId="30" fillId="0" borderId="0" xfId="9" applyFont="1"/>
    <xf numFmtId="0" fontId="11" fillId="0" borderId="0" xfId="9" applyFont="1"/>
    <xf numFmtId="0" fontId="6" fillId="0" borderId="0" xfId="9" applyFont="1" applyAlignment="1">
      <alignment horizontal="center"/>
    </xf>
    <xf numFmtId="14" fontId="6" fillId="0" borderId="0" xfId="9" applyNumberFormat="1" applyFont="1"/>
    <xf numFmtId="0" fontId="26" fillId="0" borderId="0" xfId="9" applyFont="1" applyAlignment="1">
      <alignment horizontal="center"/>
    </xf>
    <xf numFmtId="0" fontId="8" fillId="0" borderId="0" xfId="16" applyFont="1" applyFill="1" applyAlignment="1">
      <alignment vertical="center"/>
    </xf>
    <xf numFmtId="0" fontId="8" fillId="0" borderId="0" xfId="16" applyFont="1" applyFill="1" applyAlignment="1">
      <alignment horizontal="center" vertical="center"/>
    </xf>
    <xf numFmtId="3" fontId="8" fillId="0" borderId="0" xfId="16" applyNumberFormat="1" applyFont="1" applyFill="1" applyAlignment="1">
      <alignment vertical="center"/>
    </xf>
    <xf numFmtId="0" fontId="8" fillId="0" borderId="0" xfId="1" applyFont="1" applyFill="1" applyAlignment="1">
      <alignment vertical="center"/>
    </xf>
    <xf numFmtId="0" fontId="59" fillId="0" borderId="0" xfId="1" applyFont="1" applyFill="1" applyAlignment="1">
      <alignment horizontal="center" vertical="center"/>
    </xf>
    <xf numFmtId="3" fontId="8" fillId="0" borderId="0" xfId="16" applyNumberFormat="1" applyFont="1" applyFill="1" applyAlignment="1">
      <alignment horizontal="center" vertical="center"/>
    </xf>
    <xf numFmtId="0" fontId="62" fillId="0" borderId="1" xfId="17" applyFont="1" applyFill="1" applyBorder="1" applyAlignment="1">
      <alignment horizontal="center" vertical="center"/>
    </xf>
    <xf numFmtId="3" fontId="62" fillId="0" borderId="1" xfId="18" applyNumberFormat="1" applyFont="1" applyFill="1" applyBorder="1" applyAlignment="1">
      <alignment horizontal="center" vertical="center" wrapText="1"/>
    </xf>
    <xf numFmtId="0" fontId="62" fillId="0" borderId="0" xfId="16" applyFont="1" applyFill="1" applyAlignment="1">
      <alignment vertical="center"/>
    </xf>
    <xf numFmtId="0" fontId="60" fillId="0" borderId="14" xfId="17" applyFont="1" applyFill="1" applyBorder="1" applyAlignment="1">
      <alignment horizontal="center" vertical="center"/>
    </xf>
    <xf numFmtId="0" fontId="60" fillId="0" borderId="14" xfId="17" applyFont="1" applyFill="1" applyBorder="1" applyAlignment="1">
      <alignment vertical="center"/>
    </xf>
    <xf numFmtId="169" fontId="60" fillId="0" borderId="14" xfId="19" applyNumberFormat="1" applyFont="1" applyFill="1" applyBorder="1" applyAlignment="1">
      <alignment horizontal="right" vertical="center" wrapText="1"/>
    </xf>
    <xf numFmtId="3" fontId="60" fillId="0" borderId="0" xfId="16" applyNumberFormat="1" applyFont="1" applyFill="1" applyAlignment="1">
      <alignment vertical="center"/>
    </xf>
    <xf numFmtId="9" fontId="60" fillId="0" borderId="0" xfId="10" applyFont="1" applyFill="1" applyAlignment="1">
      <alignment vertical="center"/>
    </xf>
    <xf numFmtId="0" fontId="60" fillId="0" borderId="0" xfId="16" applyFont="1" applyFill="1" applyAlignment="1">
      <alignment vertical="center"/>
    </xf>
    <xf numFmtId="0" fontId="60" fillId="0" borderId="15" xfId="17" applyFont="1" applyFill="1" applyBorder="1" applyAlignment="1">
      <alignment horizontal="center" vertical="center"/>
    </xf>
    <xf numFmtId="0" fontId="60" fillId="0" borderId="15" xfId="17" applyFont="1" applyFill="1" applyBorder="1" applyAlignment="1">
      <alignment vertical="center" wrapText="1"/>
    </xf>
    <xf numFmtId="169" fontId="60" fillId="0" borderId="15" xfId="19" applyNumberFormat="1" applyFont="1" applyFill="1" applyBorder="1" applyAlignment="1">
      <alignment horizontal="right" vertical="center" wrapText="1"/>
    </xf>
    <xf numFmtId="169" fontId="60" fillId="0" borderId="15" xfId="16" applyNumberFormat="1" applyFont="1" applyFill="1" applyBorder="1" applyAlignment="1" applyProtection="1">
      <alignment horizontal="right" vertical="center" wrapText="1"/>
      <protection locked="0"/>
    </xf>
    <xf numFmtId="169" fontId="60" fillId="0" borderId="0" xfId="16" applyNumberFormat="1" applyFont="1" applyFill="1" applyAlignment="1">
      <alignment vertical="center"/>
    </xf>
    <xf numFmtId="167" fontId="8" fillId="0" borderId="0" xfId="16" applyNumberFormat="1" applyFont="1" applyFill="1" applyAlignment="1">
      <alignment vertical="center"/>
    </xf>
    <xf numFmtId="0" fontId="8" fillId="0" borderId="15" xfId="17" applyFont="1" applyFill="1" applyBorder="1" applyAlignment="1">
      <alignment horizontal="center" vertical="center" wrapText="1"/>
    </xf>
    <xf numFmtId="0" fontId="8" fillId="0" borderId="15" xfId="17" applyFont="1" applyFill="1" applyBorder="1" applyAlignment="1">
      <alignment vertical="center" wrapText="1"/>
    </xf>
    <xf numFmtId="169" fontId="8" fillId="0" borderId="15" xfId="19" applyNumberFormat="1" applyFont="1" applyFill="1" applyBorder="1" applyAlignment="1">
      <alignment horizontal="right" vertical="center" wrapText="1"/>
    </xf>
    <xf numFmtId="169" fontId="8" fillId="0" borderId="15" xfId="16" applyNumberFormat="1" applyFont="1" applyFill="1" applyBorder="1" applyAlignment="1" applyProtection="1">
      <alignment horizontal="right" vertical="center" wrapText="1"/>
      <protection locked="0"/>
    </xf>
    <xf numFmtId="169" fontId="8" fillId="0" borderId="15" xfId="18" applyNumberFormat="1" applyFont="1" applyFill="1" applyBorder="1" applyAlignment="1">
      <alignment horizontal="right" vertical="center" wrapText="1"/>
    </xf>
    <xf numFmtId="0" fontId="60" fillId="0" borderId="15" xfId="17" applyFont="1" applyFill="1" applyBorder="1" applyAlignment="1">
      <alignment horizontal="center" vertical="center" wrapText="1"/>
    </xf>
    <xf numFmtId="0" fontId="8" fillId="3" borderId="0" xfId="16" applyFont="1" applyFill="1" applyAlignment="1">
      <alignment vertical="center"/>
    </xf>
    <xf numFmtId="171" fontId="8" fillId="0" borderId="0" xfId="16" applyNumberFormat="1" applyFont="1" applyFill="1" applyAlignment="1">
      <alignment vertical="center"/>
    </xf>
    <xf numFmtId="0" fontId="8" fillId="0" borderId="15" xfId="17" applyFont="1" applyFill="1" applyBorder="1" applyAlignment="1">
      <alignment horizontal="left" vertical="center" wrapText="1"/>
    </xf>
    <xf numFmtId="169" fontId="8" fillId="0" borderId="0" xfId="16" applyNumberFormat="1" applyFont="1" applyFill="1" applyAlignment="1">
      <alignment vertical="center"/>
    </xf>
    <xf numFmtId="0" fontId="8" fillId="3" borderId="15" xfId="17" applyFont="1" applyFill="1" applyBorder="1" applyAlignment="1">
      <alignment horizontal="center" vertical="center" wrapText="1"/>
    </xf>
    <xf numFmtId="0" fontId="8" fillId="3" borderId="15" xfId="17" applyFont="1" applyFill="1" applyBorder="1" applyAlignment="1">
      <alignment vertical="center" wrapText="1"/>
    </xf>
    <xf numFmtId="169" fontId="8" fillId="3" borderId="15" xfId="16" applyNumberFormat="1" applyFont="1" applyFill="1" applyBorder="1" applyAlignment="1" applyProtection="1">
      <alignment horizontal="right" vertical="center" wrapText="1"/>
      <protection locked="0"/>
    </xf>
    <xf numFmtId="3" fontId="60" fillId="3" borderId="0" xfId="16" applyNumberFormat="1" applyFont="1" applyFill="1" applyAlignment="1">
      <alignment vertical="center"/>
    </xf>
    <xf numFmtId="9" fontId="60" fillId="3" borderId="0" xfId="10" applyFont="1" applyFill="1" applyAlignment="1">
      <alignment vertical="center"/>
    </xf>
    <xf numFmtId="0" fontId="8" fillId="3" borderId="15" xfId="17" quotePrefix="1" applyFont="1" applyFill="1" applyBorder="1" applyAlignment="1">
      <alignment horizontal="center" vertical="center" wrapText="1"/>
    </xf>
    <xf numFmtId="3" fontId="60" fillId="0" borderId="15" xfId="16" applyNumberFormat="1" applyFont="1" applyFill="1" applyBorder="1" applyAlignment="1" applyProtection="1">
      <alignment horizontal="right" vertical="center" wrapText="1"/>
      <protection locked="0"/>
    </xf>
    <xf numFmtId="9" fontId="60" fillId="0" borderId="15" xfId="10" applyFont="1" applyFill="1" applyBorder="1" applyAlignment="1" applyProtection="1">
      <alignment horizontal="right" vertical="center" wrapText="1"/>
      <protection locked="0"/>
    </xf>
    <xf numFmtId="0" fontId="8" fillId="0" borderId="15" xfId="16" applyFont="1" applyFill="1" applyBorder="1" applyAlignment="1">
      <alignment horizontal="center" vertical="center"/>
    </xf>
    <xf numFmtId="0" fontId="8" fillId="0" borderId="15" xfId="16" applyFont="1" applyFill="1" applyBorder="1" applyAlignment="1">
      <alignment vertical="center"/>
    </xf>
    <xf numFmtId="3" fontId="8" fillId="0" borderId="15" xfId="16" applyNumberFormat="1" applyFont="1" applyFill="1" applyBorder="1" applyAlignment="1">
      <alignment vertical="center"/>
    </xf>
    <xf numFmtId="0" fontId="5" fillId="0" borderId="15" xfId="16" applyFont="1" applyFill="1" applyBorder="1" applyAlignment="1">
      <alignment horizontal="center" vertical="center"/>
    </xf>
    <xf numFmtId="169" fontId="5" fillId="0" borderId="15" xfId="19" applyNumberFormat="1" applyFont="1" applyFill="1" applyBorder="1" applyAlignment="1">
      <alignment horizontal="right" vertical="center" wrapText="1"/>
    </xf>
    <xf numFmtId="0" fontId="6" fillId="0" borderId="15" xfId="16" applyFont="1" applyFill="1" applyBorder="1" applyAlignment="1">
      <alignment horizontal="center" vertical="center"/>
    </xf>
    <xf numFmtId="0" fontId="6" fillId="0" borderId="15" xfId="17" applyFont="1" applyFill="1" applyBorder="1" applyAlignment="1">
      <alignment vertical="center" wrapText="1"/>
    </xf>
    <xf numFmtId="9" fontId="8" fillId="0" borderId="0" xfId="10" applyFont="1" applyFill="1" applyAlignment="1">
      <alignment vertical="center"/>
    </xf>
    <xf numFmtId="0" fontId="5" fillId="0" borderId="15" xfId="16" applyFont="1" applyFill="1" applyBorder="1" applyAlignment="1">
      <alignment vertical="center"/>
    </xf>
    <xf numFmtId="0" fontId="6" fillId="0" borderId="15" xfId="16" applyFont="1" applyFill="1" applyBorder="1" applyAlignment="1">
      <alignment vertical="center"/>
    </xf>
    <xf numFmtId="169" fontId="6" fillId="0" borderId="15" xfId="19" applyNumberFormat="1" applyFont="1" applyFill="1" applyBorder="1" applyAlignment="1">
      <alignment horizontal="right" vertical="center" wrapText="1"/>
    </xf>
    <xf numFmtId="167" fontId="8" fillId="0" borderId="15" xfId="10" applyNumberFormat="1" applyFont="1" applyFill="1" applyBorder="1" applyAlignment="1">
      <alignment vertical="center"/>
    </xf>
    <xf numFmtId="0" fontId="6" fillId="0" borderId="18" xfId="16" applyFont="1" applyFill="1" applyBorder="1" applyAlignment="1">
      <alignment horizontal="center" vertical="center"/>
    </xf>
    <xf numFmtId="0" fontId="6" fillId="0" borderId="18" xfId="16" applyFont="1" applyFill="1" applyBorder="1" applyAlignment="1">
      <alignment vertical="center"/>
    </xf>
    <xf numFmtId="3" fontId="8" fillId="0" borderId="18" xfId="16" applyNumberFormat="1" applyFont="1" applyFill="1" applyBorder="1" applyAlignment="1">
      <alignment vertical="center"/>
    </xf>
    <xf numFmtId="167" fontId="8" fillId="0" borderId="18" xfId="10" applyNumberFormat="1" applyFont="1" applyFill="1" applyBorder="1" applyAlignment="1">
      <alignment vertical="center"/>
    </xf>
    <xf numFmtId="0" fontId="59" fillId="0" borderId="0" xfId="20" applyFont="1" applyFill="1" applyAlignment="1">
      <alignment vertical="center"/>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9" fillId="2" borderId="1" xfId="1" applyFont="1" applyFill="1" applyBorder="1" applyAlignment="1">
      <alignment horizontal="center" vertical="center" wrapText="1"/>
    </xf>
    <xf numFmtId="3" fontId="64" fillId="0" borderId="10" xfId="2" applyNumberFormat="1" applyFont="1" applyFill="1" applyBorder="1" applyAlignment="1">
      <alignment horizontal="center" vertical="center" wrapText="1"/>
    </xf>
    <xf numFmtId="0" fontId="63" fillId="0" borderId="1" xfId="2" applyNumberFormat="1" applyFont="1" applyFill="1" applyBorder="1" applyAlignment="1">
      <alignment horizontal="center" vertical="center" wrapText="1"/>
    </xf>
    <xf numFmtId="167" fontId="10" fillId="0" borderId="0" xfId="7" applyNumberFormat="1" applyFont="1" applyAlignment="1">
      <alignment vertical="center"/>
    </xf>
    <xf numFmtId="3" fontId="19" fillId="0" borderId="1" xfId="2" applyNumberFormat="1" applyFont="1" applyFill="1" applyBorder="1" applyAlignment="1">
      <alignment horizontal="center" vertical="center" wrapText="1"/>
    </xf>
    <xf numFmtId="0" fontId="19" fillId="0" borderId="1" xfId="2" applyNumberFormat="1" applyFont="1" applyFill="1" applyBorder="1" applyAlignment="1">
      <alignment horizontal="center" vertical="center" wrapText="1"/>
    </xf>
    <xf numFmtId="0" fontId="19" fillId="2" borderId="1" xfId="2" applyNumberFormat="1" applyFont="1" applyFill="1" applyBorder="1" applyAlignment="1">
      <alignment horizontal="center" vertical="center" wrapText="1"/>
    </xf>
    <xf numFmtId="3" fontId="6" fillId="0" borderId="15" xfId="14" applyNumberFormat="1" applyFont="1" applyFill="1" applyBorder="1" applyAlignment="1">
      <alignment wrapText="1"/>
    </xf>
    <xf numFmtId="3" fontId="6" fillId="0" borderId="10" xfId="14" applyNumberFormat="1" applyFont="1" applyFill="1" applyBorder="1" applyAlignment="1"/>
    <xf numFmtId="165" fontId="27" fillId="0" borderId="0" xfId="1" applyNumberFormat="1" applyFont="1" applyAlignment="1">
      <alignment vertical="center"/>
    </xf>
    <xf numFmtId="10" fontId="27" fillId="0" borderId="0" xfId="21" applyNumberFormat="1" applyFont="1" applyAlignment="1">
      <alignment vertical="center"/>
    </xf>
    <xf numFmtId="165" fontId="19" fillId="2" borderId="1" xfId="8" applyNumberFormat="1" applyFont="1" applyFill="1" applyBorder="1" applyAlignment="1">
      <alignment horizontal="right" vertical="center"/>
    </xf>
    <xf numFmtId="3" fontId="14" fillId="0" borderId="0" xfId="22" applyNumberFormat="1" applyFont="1" applyFill="1" applyAlignment="1">
      <alignment vertical="center"/>
    </xf>
    <xf numFmtId="0" fontId="10" fillId="0" borderId="0" xfId="22" applyFont="1" applyAlignment="1">
      <alignment vertical="center"/>
    </xf>
    <xf numFmtId="0" fontId="16" fillId="0" borderId="0" xfId="22" applyFont="1" applyBorder="1" applyAlignment="1">
      <alignment vertical="center" wrapText="1"/>
    </xf>
    <xf numFmtId="165" fontId="16" fillId="0" borderId="0" xfId="22" applyNumberFormat="1" applyFont="1" applyBorder="1" applyAlignment="1">
      <alignment vertical="center" wrapText="1"/>
    </xf>
    <xf numFmtId="0" fontId="15" fillId="0" borderId="0" xfId="22" applyFont="1" applyAlignment="1">
      <alignment vertical="center"/>
    </xf>
    <xf numFmtId="167" fontId="63" fillId="0" borderId="10" xfId="23" applyNumberFormat="1" applyFont="1" applyFill="1" applyBorder="1" applyAlignment="1">
      <alignment horizontal="center" vertical="center" wrapText="1"/>
    </xf>
    <xf numFmtId="165" fontId="10" fillId="0" borderId="0" xfId="22" applyNumberFormat="1" applyFont="1" applyAlignment="1">
      <alignment vertical="center"/>
    </xf>
    <xf numFmtId="167" fontId="35" fillId="0" borderId="10" xfId="23" applyNumberFormat="1" applyFont="1" applyFill="1" applyBorder="1" applyAlignment="1">
      <alignment horizontal="center" vertical="center" wrapText="1"/>
    </xf>
    <xf numFmtId="167" fontId="21" fillId="0" borderId="10" xfId="23" applyNumberFormat="1" applyFont="1" applyFill="1" applyBorder="1" applyAlignment="1">
      <alignment horizontal="center" vertical="center" wrapText="1"/>
    </xf>
    <xf numFmtId="165" fontId="19" fillId="0" borderId="1" xfId="13" applyNumberFormat="1" applyFont="1" applyBorder="1" applyAlignment="1">
      <alignment horizontal="right" vertical="center"/>
    </xf>
    <xf numFmtId="0" fontId="22" fillId="0" borderId="0" xfId="22" applyFont="1" applyAlignment="1">
      <alignment vertical="center"/>
    </xf>
    <xf numFmtId="167" fontId="35" fillId="0" borderId="19" xfId="23" applyNumberFormat="1" applyFont="1" applyFill="1" applyBorder="1" applyAlignment="1">
      <alignment horizontal="center" vertical="center" wrapText="1"/>
    </xf>
    <xf numFmtId="167" fontId="22" fillId="0" borderId="0" xfId="7" applyNumberFormat="1" applyFont="1" applyAlignment="1">
      <alignment vertical="center"/>
    </xf>
    <xf numFmtId="0" fontId="68" fillId="0" borderId="0" xfId="1" applyFont="1" applyAlignment="1">
      <alignment horizontal="right" vertical="center"/>
    </xf>
    <xf numFmtId="0" fontId="71" fillId="0" borderId="0" xfId="1" applyFont="1" applyAlignment="1">
      <alignment horizontal="right" vertical="center"/>
    </xf>
    <xf numFmtId="165" fontId="72" fillId="2" borderId="5" xfId="9" applyNumberFormat="1" applyFont="1" applyFill="1" applyBorder="1" applyAlignment="1">
      <alignment horizontal="right"/>
    </xf>
    <xf numFmtId="0" fontId="16" fillId="0" borderId="1" xfId="9" applyFont="1" applyBorder="1" applyAlignment="1">
      <alignment horizontal="center" vertical="center"/>
    </xf>
    <xf numFmtId="0" fontId="5" fillId="0" borderId="1" xfId="9" applyFont="1" applyFill="1" applyBorder="1" applyAlignment="1">
      <alignment horizontal="center" vertical="center"/>
    </xf>
    <xf numFmtId="0" fontId="4" fillId="0" borderId="1" xfId="9" applyFont="1" applyFill="1" applyBorder="1" applyAlignment="1">
      <alignment horizontal="center" vertical="center"/>
    </xf>
    <xf numFmtId="0" fontId="6" fillId="0" borderId="1" xfId="9" applyFont="1" applyFill="1" applyBorder="1" applyAlignment="1">
      <alignment horizontal="center" vertical="center"/>
    </xf>
    <xf numFmtId="0" fontId="9" fillId="0" borderId="1" xfId="9" applyFont="1" applyFill="1" applyBorder="1" applyAlignment="1">
      <alignment horizontal="center" vertical="center"/>
    </xf>
    <xf numFmtId="0" fontId="2" fillId="0" borderId="1" xfId="9" applyFont="1" applyFill="1" applyBorder="1" applyAlignment="1">
      <alignment horizontal="center" vertical="center"/>
    </xf>
    <xf numFmtId="3" fontId="71" fillId="0" borderId="0" xfId="1" applyNumberFormat="1" applyFont="1" applyFill="1" applyBorder="1" applyAlignment="1">
      <alignment horizontal="right"/>
    </xf>
    <xf numFmtId="0" fontId="25" fillId="0" borderId="5" xfId="1" applyFont="1" applyFill="1" applyBorder="1" applyAlignment="1">
      <alignment horizontal="right"/>
    </xf>
    <xf numFmtId="0" fontId="25" fillId="0" borderId="5" xfId="1" applyFont="1" applyBorder="1" applyAlignment="1">
      <alignment horizontal="right"/>
    </xf>
    <xf numFmtId="0" fontId="74" fillId="0" borderId="0" xfId="1" applyFont="1"/>
    <xf numFmtId="0" fontId="75" fillId="0" borderId="0" xfId="1" applyFont="1"/>
    <xf numFmtId="0" fontId="23" fillId="0" borderId="0" xfId="1" applyFont="1" applyAlignment="1">
      <alignment horizontal="right"/>
    </xf>
    <xf numFmtId="0" fontId="23" fillId="0" borderId="0" xfId="9" applyFont="1" applyAlignment="1">
      <alignment horizontal="right" vertical="center"/>
    </xf>
    <xf numFmtId="0" fontId="23" fillId="0" borderId="0" xfId="16" applyFont="1" applyFill="1" applyAlignment="1">
      <alignment vertical="center"/>
    </xf>
    <xf numFmtId="0" fontId="23" fillId="0" borderId="0" xfId="16" applyFont="1" applyFill="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3" fillId="0" borderId="0" xfId="1" applyFont="1" applyBorder="1" applyAlignment="1">
      <alignment horizontal="right" vertical="center"/>
    </xf>
    <xf numFmtId="0" fontId="52" fillId="0" borderId="1" xfId="0" applyFont="1" applyBorder="1" applyAlignment="1">
      <alignment horizontal="center" vertical="center"/>
    </xf>
    <xf numFmtId="0" fontId="53" fillId="0" borderId="1" xfId="0" applyFont="1" applyBorder="1" applyAlignment="1">
      <alignment horizontal="center" vertical="center"/>
    </xf>
    <xf numFmtId="0" fontId="5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51" fillId="0" borderId="1" xfId="0" applyFont="1" applyBorder="1" applyAlignment="1">
      <alignment horizontal="center" vertical="center"/>
    </xf>
    <xf numFmtId="0" fontId="55" fillId="0" borderId="1" xfId="0" applyFont="1" applyBorder="1" applyAlignment="1">
      <alignment horizontal="center" vertical="center"/>
    </xf>
    <xf numFmtId="0" fontId="4" fillId="0" borderId="1" xfId="0" applyFont="1" applyBorder="1" applyAlignment="1">
      <alignment horizontal="left" vertical="center"/>
    </xf>
    <xf numFmtId="3" fontId="4" fillId="0" borderId="1" xfId="0" applyNumberFormat="1" applyFont="1" applyBorder="1" applyAlignment="1">
      <alignment horizontal="center" vertical="center"/>
    </xf>
    <xf numFmtId="0" fontId="56"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54" fillId="0" borderId="1" xfId="0" applyFont="1" applyBorder="1" applyAlignment="1">
      <alignment horizontal="center" vertical="center"/>
    </xf>
    <xf numFmtId="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xf>
    <xf numFmtId="0" fontId="48" fillId="0" borderId="1" xfId="0" applyFont="1" applyBorder="1" applyAlignment="1">
      <alignment horizontal="center" vertical="center"/>
    </xf>
    <xf numFmtId="0" fontId="57" fillId="0" borderId="1" xfId="0" applyFont="1" applyBorder="1" applyAlignment="1">
      <alignment horizontal="center" vertical="center"/>
    </xf>
    <xf numFmtId="4" fontId="51" fillId="0" borderId="1" xfId="0" applyNumberFormat="1" applyFont="1" applyBorder="1" applyAlignment="1">
      <alignment horizontal="center" vertical="center"/>
    </xf>
    <xf numFmtId="0" fontId="26" fillId="0" borderId="0" xfId="16" applyFont="1" applyFill="1" applyAlignment="1">
      <alignment horizontal="left" vertical="center"/>
    </xf>
    <xf numFmtId="0" fontId="26" fillId="0" borderId="0" xfId="16" applyFont="1" applyFill="1" applyAlignment="1">
      <alignment vertical="center"/>
    </xf>
    <xf numFmtId="3" fontId="6" fillId="0" borderId="0" xfId="16" applyNumberFormat="1" applyFont="1" applyFill="1" applyAlignment="1">
      <alignment vertical="center"/>
    </xf>
    <xf numFmtId="0" fontId="2" fillId="0" borderId="1" xfId="0" applyFont="1" applyBorder="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left" vertical="center" wrapText="1"/>
    </xf>
    <xf numFmtId="0" fontId="49" fillId="0" borderId="0" xfId="0" applyFont="1" applyAlignment="1">
      <alignment horizontal="center" vertical="center" wrapText="1"/>
    </xf>
    <xf numFmtId="0" fontId="2" fillId="0" borderId="0" xfId="0" applyFont="1" applyAlignment="1">
      <alignment horizontal="center" vertical="center" wrapText="1"/>
    </xf>
    <xf numFmtId="0" fontId="19" fillId="0" borderId="4" xfId="2" applyNumberFormat="1" applyFont="1" applyFill="1" applyBorder="1" applyAlignment="1">
      <alignment horizontal="center" vertical="center" wrapText="1"/>
    </xf>
    <xf numFmtId="0" fontId="19" fillId="0" borderId="3" xfId="2" applyNumberFormat="1" applyFont="1" applyFill="1" applyBorder="1" applyAlignment="1">
      <alignment horizontal="center" vertical="center" wrapText="1"/>
    </xf>
    <xf numFmtId="0" fontId="19" fillId="0" borderId="6" xfId="2" applyNumberFormat="1" applyFont="1" applyFill="1" applyBorder="1" applyAlignment="1">
      <alignment horizontal="center" vertical="center" wrapText="1"/>
    </xf>
    <xf numFmtId="0" fontId="19" fillId="0" borderId="7" xfId="2" applyNumberFormat="1" applyFont="1" applyFill="1" applyBorder="1" applyAlignment="1">
      <alignment horizontal="center" vertical="center" wrapText="1"/>
    </xf>
    <xf numFmtId="0" fontId="19" fillId="0" borderId="8" xfId="2" applyNumberFormat="1" applyFont="1" applyFill="1" applyBorder="1" applyAlignment="1">
      <alignment horizontal="center" vertical="center" wrapText="1"/>
    </xf>
    <xf numFmtId="0" fontId="19" fillId="0" borderId="9" xfId="2" applyNumberFormat="1" applyFont="1" applyFill="1" applyBorder="1" applyAlignment="1">
      <alignment horizontal="center" vertical="center" wrapText="1"/>
    </xf>
    <xf numFmtId="0" fontId="19" fillId="0" borderId="2" xfId="2" applyNumberFormat="1" applyFont="1" applyFill="1" applyBorder="1" applyAlignment="1">
      <alignment horizontal="center" vertical="center" wrapText="1"/>
    </xf>
    <xf numFmtId="0" fontId="67" fillId="0" borderId="0" xfId="1" applyFont="1" applyBorder="1" applyAlignment="1">
      <alignment horizontal="center" vertical="center" wrapText="1"/>
    </xf>
    <xf numFmtId="0" fontId="13" fillId="0" borderId="0" xfId="1" applyFont="1" applyAlignment="1">
      <alignment horizontal="center" vertical="center" wrapText="1"/>
    </xf>
    <xf numFmtId="0" fontId="66" fillId="0" borderId="0" xfId="1" applyFont="1" applyAlignment="1">
      <alignment horizontal="center" vertical="center" wrapText="1"/>
    </xf>
    <xf numFmtId="165" fontId="16" fillId="2" borderId="5" xfId="1" applyNumberFormat="1" applyFont="1" applyFill="1" applyBorder="1" applyAlignment="1">
      <alignment horizontal="right" vertical="center" wrapText="1"/>
    </xf>
    <xf numFmtId="3" fontId="19" fillId="0" borderId="1" xfId="2" applyNumberFormat="1" applyFont="1" applyFill="1" applyBorder="1" applyAlignment="1">
      <alignment horizontal="center" vertical="center" wrapText="1"/>
    </xf>
    <xf numFmtId="0" fontId="68" fillId="0" borderId="0" xfId="22" quotePrefix="1" applyFont="1" applyAlignment="1">
      <alignment horizontal="left" vertical="center" wrapText="1"/>
    </xf>
    <xf numFmtId="0" fontId="19" fillId="0" borderId="12" xfId="2" applyNumberFormat="1" applyFont="1" applyFill="1" applyBorder="1" applyAlignment="1">
      <alignment horizontal="center" vertical="center" wrapText="1"/>
    </xf>
    <xf numFmtId="0" fontId="19" fillId="0" borderId="10" xfId="2" applyNumberFormat="1" applyFont="1" applyFill="1" applyBorder="1" applyAlignment="1">
      <alignment horizontal="center" vertical="center" wrapText="1"/>
    </xf>
    <xf numFmtId="0" fontId="67" fillId="0" borderId="0" xfId="22" applyFont="1" applyBorder="1" applyAlignment="1">
      <alignment horizontal="center" vertical="center" wrapText="1"/>
    </xf>
    <xf numFmtId="0" fontId="13" fillId="0" borderId="0" xfId="22" applyFont="1" applyAlignment="1">
      <alignment horizontal="center" vertical="center" wrapText="1"/>
    </xf>
    <xf numFmtId="0" fontId="66" fillId="0" borderId="0" xfId="22" applyFont="1" applyAlignment="1">
      <alignment horizontal="center" wrapText="1"/>
    </xf>
    <xf numFmtId="0" fontId="66" fillId="0" borderId="0" xfId="22" applyFont="1" applyAlignment="1">
      <alignment horizontal="center"/>
    </xf>
    <xf numFmtId="165" fontId="66" fillId="0" borderId="5" xfId="22" applyNumberFormat="1" applyFont="1" applyBorder="1" applyAlignment="1">
      <alignment horizontal="right" vertical="center" wrapText="1"/>
    </xf>
    <xf numFmtId="0" fontId="32" fillId="0" borderId="0" xfId="9" applyFont="1" applyBorder="1" applyAlignment="1">
      <alignment horizontal="center" vertical="center" wrapText="1"/>
    </xf>
    <xf numFmtId="0" fontId="33" fillId="0" borderId="0" xfId="9" applyFont="1" applyBorder="1" applyAlignment="1">
      <alignment horizontal="center" vertical="center" wrapText="1"/>
    </xf>
    <xf numFmtId="0" fontId="30" fillId="0" borderId="0" xfId="9" applyFont="1" applyAlignment="1">
      <alignment horizontal="center" wrapText="1"/>
    </xf>
    <xf numFmtId="0" fontId="30" fillId="0" borderId="0" xfId="9" applyFont="1" applyAlignment="1">
      <alignment horizontal="center"/>
    </xf>
    <xf numFmtId="165" fontId="34" fillId="2" borderId="5" xfId="9" applyNumberFormat="1" applyFont="1" applyFill="1" applyBorder="1" applyAlignment="1">
      <alignment horizontal="right" wrapText="1"/>
    </xf>
    <xf numFmtId="0" fontId="73" fillId="0" borderId="0" xfId="9" applyFont="1" applyBorder="1" applyAlignment="1">
      <alignment horizontal="center" vertical="center" wrapText="1"/>
    </xf>
    <xf numFmtId="0" fontId="25" fillId="0" borderId="0" xfId="9" applyFont="1" applyAlignment="1">
      <alignment horizontal="center" wrapText="1"/>
    </xf>
    <xf numFmtId="0" fontId="25" fillId="0" borderId="0" xfId="9" applyFont="1" applyAlignment="1">
      <alignment horizontal="center"/>
    </xf>
    <xf numFmtId="0" fontId="19" fillId="2" borderId="12"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6" xfId="2" applyNumberFormat="1" applyFont="1" applyFill="1" applyBorder="1" applyAlignment="1">
      <alignment horizontal="center" vertical="center" wrapText="1"/>
    </xf>
    <xf numFmtId="0" fontId="19" fillId="2" borderId="13" xfId="2" applyNumberFormat="1" applyFont="1" applyFill="1" applyBorder="1" applyAlignment="1">
      <alignment horizontal="center" vertical="center" wrapText="1"/>
    </xf>
    <xf numFmtId="0" fontId="19" fillId="2" borderId="7" xfId="2" applyNumberFormat="1" applyFont="1" applyFill="1" applyBorder="1" applyAlignment="1">
      <alignment horizontal="center" vertical="center" wrapText="1"/>
    </xf>
    <xf numFmtId="0" fontId="19" fillId="2" borderId="1" xfId="2" applyNumberFormat="1" applyFont="1" applyFill="1" applyBorder="1" applyAlignment="1">
      <alignment horizontal="center" vertical="center" wrapText="1"/>
    </xf>
    <xf numFmtId="165" fontId="70" fillId="0" borderId="5" xfId="9" applyNumberFormat="1" applyFont="1" applyBorder="1" applyAlignment="1">
      <alignment horizontal="right" vertical="center"/>
    </xf>
    <xf numFmtId="0" fontId="69" fillId="2" borderId="0" xfId="9" applyFont="1" applyFill="1" applyBorder="1" applyAlignment="1">
      <alignment horizontal="center" vertical="center" wrapText="1"/>
    </xf>
    <xf numFmtId="0" fontId="7" fillId="2" borderId="0" xfId="9" applyFont="1" applyFill="1" applyBorder="1" applyAlignment="1">
      <alignment horizontal="center" vertical="center" wrapText="1"/>
    </xf>
    <xf numFmtId="0" fontId="66" fillId="0" borderId="0" xfId="9" applyFont="1" applyAlignment="1">
      <alignment horizontal="center" wrapText="1"/>
    </xf>
    <xf numFmtId="0" fontId="66" fillId="0" borderId="0" xfId="9" applyFont="1" applyAlignment="1">
      <alignment horizontal="center"/>
    </xf>
    <xf numFmtId="3" fontId="19" fillId="2" borderId="1" xfId="2" applyNumberFormat="1" applyFont="1" applyFill="1" applyBorder="1" applyAlignment="1">
      <alignment horizontal="center" vertical="center" wrapText="1"/>
    </xf>
    <xf numFmtId="0" fontId="6" fillId="0" borderId="1" xfId="9" applyFont="1" applyBorder="1" applyAlignment="1">
      <alignment horizontal="center" vertical="center" wrapText="1"/>
    </xf>
    <xf numFmtId="0" fontId="6" fillId="0" borderId="1" xfId="9" applyFont="1" applyBorder="1" applyAlignment="1">
      <alignment horizontal="center" vertical="center"/>
    </xf>
    <xf numFmtId="0" fontId="6" fillId="0" borderId="12" xfId="9" applyFont="1" applyBorder="1" applyAlignment="1">
      <alignment horizontal="center" vertical="center"/>
    </xf>
    <xf numFmtId="0" fontId="6" fillId="0" borderId="10" xfId="9" applyFont="1" applyBorder="1" applyAlignment="1">
      <alignment horizontal="center" vertical="center"/>
    </xf>
    <xf numFmtId="0" fontId="13" fillId="0" borderId="0" xfId="9" applyFont="1" applyAlignment="1">
      <alignment horizontal="center"/>
    </xf>
    <xf numFmtId="0" fontId="5" fillId="0" borderId="0" xfId="9" applyFont="1" applyAlignment="1">
      <alignment horizontal="center"/>
    </xf>
    <xf numFmtId="0" fontId="23" fillId="0" borderId="0" xfId="9" applyFont="1" applyAlignment="1">
      <alignment horizontal="center" wrapText="1"/>
    </xf>
    <xf numFmtId="0" fontId="23" fillId="0" borderId="0" xfId="9" applyFont="1" applyAlignment="1">
      <alignment horizontal="center"/>
    </xf>
    <xf numFmtId="0" fontId="23" fillId="0" borderId="0" xfId="9" applyFont="1" applyAlignment="1">
      <alignment horizontal="right"/>
    </xf>
    <xf numFmtId="0" fontId="24" fillId="0" borderId="0" xfId="1" applyFont="1" applyFill="1" applyAlignment="1">
      <alignment horizontal="center"/>
    </xf>
    <xf numFmtId="0" fontId="11" fillId="0" borderId="0" xfId="1" applyFont="1" applyFill="1" applyAlignment="1">
      <alignment horizontal="center"/>
    </xf>
    <xf numFmtId="0" fontId="25" fillId="0" borderId="0" xfId="9" applyFont="1" applyFill="1" applyAlignment="1">
      <alignment horizontal="center" wrapText="1"/>
    </xf>
    <xf numFmtId="0" fontId="25" fillId="0" borderId="0" xfId="9" applyFont="1" applyFill="1" applyAlignment="1">
      <alignment horizont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wrapText="1"/>
    </xf>
    <xf numFmtId="0" fontId="24" fillId="0" borderId="0" xfId="1" applyFont="1" applyAlignment="1">
      <alignment horizontal="center"/>
    </xf>
    <xf numFmtId="0" fontId="11" fillId="0" borderId="0" xfId="1" applyFont="1" applyAlignment="1">
      <alignment horizontal="center" vertical="center" wrapText="1"/>
    </xf>
    <xf numFmtId="0" fontId="25" fillId="0" borderId="0" xfId="1" applyFont="1" applyAlignment="1">
      <alignment horizontal="center" wrapText="1"/>
    </xf>
    <xf numFmtId="0" fontId="25" fillId="0" borderId="0" xfId="1" applyFont="1" applyAlignment="1">
      <alignment horizont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28" fillId="0" borderId="12" xfId="1" applyFont="1" applyBorder="1" applyAlignment="1">
      <alignment horizontal="center" vertical="center"/>
    </xf>
    <xf numFmtId="0" fontId="28" fillId="0" borderId="10" xfId="1" applyFont="1" applyBorder="1" applyAlignment="1">
      <alignment horizontal="center" vertical="center"/>
    </xf>
    <xf numFmtId="0" fontId="11" fillId="0" borderId="12" xfId="1" applyFont="1" applyBorder="1" applyAlignment="1">
      <alignment horizontal="center"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 xfId="0" applyFont="1" applyBorder="1" applyAlignment="1">
      <alignment horizontal="center" vertical="center" wrapText="1"/>
    </xf>
    <xf numFmtId="0" fontId="65" fillId="0" borderId="0" xfId="1" applyFont="1" applyAlignment="1">
      <alignment horizontal="center"/>
    </xf>
    <xf numFmtId="0" fontId="3" fillId="0" borderId="0" xfId="1" applyFont="1" applyAlignment="1">
      <alignment horizontal="center"/>
    </xf>
    <xf numFmtId="0" fontId="25" fillId="0" borderId="5" xfId="1" applyFont="1" applyBorder="1" applyAlignment="1">
      <alignment horizontal="right" vertical="center"/>
    </xf>
    <xf numFmtId="0" fontId="46" fillId="0" borderId="1" xfId="1" applyFont="1" applyBorder="1" applyAlignment="1">
      <alignment horizontal="center" vertical="center" wrapText="1"/>
    </xf>
    <xf numFmtId="0" fontId="46" fillId="0" borderId="12" xfId="1" applyFont="1" applyBorder="1" applyAlignment="1">
      <alignment horizontal="center" vertical="center" wrapText="1"/>
    </xf>
    <xf numFmtId="0" fontId="46" fillId="0" borderId="19" xfId="1" applyFont="1" applyBorder="1" applyAlignment="1">
      <alignment horizontal="center" vertical="center" wrapText="1"/>
    </xf>
    <xf numFmtId="0" fontId="46" fillId="0" borderId="10" xfId="1"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3" fillId="0" borderId="0" xfId="1" applyFont="1" applyAlignment="1">
      <alignment horizontal="left" vertical="center" wrapText="1"/>
    </xf>
    <xf numFmtId="0" fontId="26" fillId="0" borderId="0" xfId="1" quotePrefix="1" applyFont="1" applyAlignment="1">
      <alignment horizontal="left" vertical="center" wrapText="1"/>
    </xf>
    <xf numFmtId="0" fontId="26" fillId="0" borderId="0" xfId="1" applyFont="1" applyAlignment="1">
      <alignment horizontal="left" vertical="center" wrapText="1"/>
    </xf>
    <xf numFmtId="0" fontId="26" fillId="0" borderId="0" xfId="1" quotePrefix="1" applyFont="1" applyAlignment="1">
      <alignment horizontal="left" vertical="center"/>
    </xf>
    <xf numFmtId="0" fontId="13" fillId="0" borderId="0" xfId="1" applyFont="1" applyAlignment="1">
      <alignment horizontal="center"/>
    </xf>
    <xf numFmtId="0" fontId="11" fillId="0" borderId="0" xfId="1" applyFont="1" applyAlignment="1">
      <alignment horizontal="center" vertical="center"/>
    </xf>
    <xf numFmtId="0" fontId="23"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wrapText="1"/>
    </xf>
    <xf numFmtId="0" fontId="11" fillId="0" borderId="0" xfId="9" applyFont="1" applyAlignment="1">
      <alignment horizontal="center" vertical="center"/>
    </xf>
    <xf numFmtId="0" fontId="23" fillId="0" borderId="0" xfId="9" applyFont="1" applyAlignment="1">
      <alignment horizontal="left" vertical="center" wrapText="1"/>
    </xf>
    <xf numFmtId="0" fontId="54" fillId="0" borderId="0" xfId="1" applyFont="1" applyAlignment="1">
      <alignment horizontal="center"/>
    </xf>
    <xf numFmtId="0" fontId="23" fillId="0" borderId="0" xfId="1" applyFont="1" applyAlignment="1">
      <alignment horizontal="center" wrapText="1"/>
    </xf>
    <xf numFmtId="0" fontId="23" fillId="0" borderId="0" xfId="1" applyFont="1" applyAlignment="1">
      <alignment horizontal="center"/>
    </xf>
    <xf numFmtId="0" fontId="50" fillId="0" borderId="1" xfId="0" applyFont="1" applyBorder="1" applyAlignment="1">
      <alignment horizontal="center" vertical="center"/>
    </xf>
    <xf numFmtId="0" fontId="49" fillId="0" borderId="1" xfId="0" applyFont="1" applyBorder="1" applyAlignment="1">
      <alignment horizontal="center"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0" fontId="54" fillId="0" borderId="0" xfId="9" applyFont="1" applyAlignment="1">
      <alignment horizontal="center"/>
    </xf>
    <xf numFmtId="0" fontId="3" fillId="0" borderId="0" xfId="16" applyFont="1" applyFill="1" applyAlignment="1">
      <alignment horizontal="center" vertical="center" wrapText="1"/>
    </xf>
    <xf numFmtId="0" fontId="23" fillId="0" borderId="0" xfId="20" applyFont="1" applyFill="1" applyAlignment="1">
      <alignment horizontal="left" vertical="center" wrapText="1"/>
    </xf>
    <xf numFmtId="3" fontId="23" fillId="0" borderId="5" xfId="16" applyNumberFormat="1" applyFont="1" applyFill="1" applyBorder="1" applyAlignment="1">
      <alignment horizontal="right" vertical="center"/>
    </xf>
    <xf numFmtId="0" fontId="60" fillId="0" borderId="12" xfId="17" applyFont="1" applyFill="1" applyBorder="1" applyAlignment="1">
      <alignment horizontal="center" vertical="center" wrapText="1"/>
    </xf>
    <xf numFmtId="0" fontId="60" fillId="0" borderId="10" xfId="17" applyFont="1" applyFill="1" applyBorder="1" applyAlignment="1">
      <alignment horizontal="center" vertical="center" wrapText="1"/>
    </xf>
    <xf numFmtId="3" fontId="60" fillId="0" borderId="12" xfId="18" applyNumberFormat="1" applyFont="1" applyFill="1" applyBorder="1" applyAlignment="1">
      <alignment horizontal="center" vertical="center" wrapText="1"/>
    </xf>
    <xf numFmtId="3" fontId="60" fillId="0" borderId="10" xfId="18" applyNumberFormat="1" applyFont="1" applyFill="1" applyBorder="1" applyAlignment="1">
      <alignment horizontal="center" vertical="center" wrapText="1"/>
    </xf>
    <xf numFmtId="0" fontId="78" fillId="0" borderId="1" xfId="0" applyFont="1" applyBorder="1" applyAlignment="1">
      <alignment horizontal="left" vertical="center" wrapText="1"/>
    </xf>
  </cellXfs>
  <cellStyles count="25">
    <cellStyle name="Comma 10" xfId="15"/>
    <cellStyle name="Comma 2" xfId="11"/>
    <cellStyle name="Comma 2 2" xfId="6"/>
    <cellStyle name="Comma 2 2 2" xfId="13"/>
    <cellStyle name="Comma 2 3" xfId="24"/>
    <cellStyle name="Comma 4" xfId="19"/>
    <cellStyle name="Comma 5" xfId="4"/>
    <cellStyle name="Comma 5 2" xfId="8"/>
    <cellStyle name="Normal" xfId="0" builtinId="0"/>
    <cellStyle name="Normal 11" xfId="20"/>
    <cellStyle name="Normal 2" xfId="1"/>
    <cellStyle name="Normal 23 2" xfId="17"/>
    <cellStyle name="Normal 3" xfId="5"/>
    <cellStyle name="Normal 3 2" xfId="22"/>
    <cellStyle name="Normal 4" xfId="9"/>
    <cellStyle name="Normal 7" xfId="16"/>
    <cellStyle name="Normal 8" xfId="18"/>
    <cellStyle name="Normal_Bieu mau" xfId="2"/>
    <cellStyle name="Normal_Slieu10nam" xfId="14"/>
    <cellStyle name="Percent" xfId="7" builtinId="5"/>
    <cellStyle name="Percent 2" xfId="3"/>
    <cellStyle name="Percent 2 2" xfId="12"/>
    <cellStyle name="Percent 2 3" xfId="23"/>
    <cellStyle name="Percent 3" xfId="10"/>
    <cellStyle name="Percent 4"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tabSelected="1" topLeftCell="A22" zoomScale="85" zoomScaleNormal="85" workbookViewId="0">
      <selection activeCell="D28" sqref="D28"/>
    </sheetView>
  </sheetViews>
  <sheetFormatPr defaultColWidth="9.140625" defaultRowHeight="15.75" x14ac:dyDescent="0.25"/>
  <cols>
    <col min="1" max="1" width="5.28515625" style="1" customWidth="1"/>
    <col min="2" max="2" width="65.28515625" style="1" customWidth="1"/>
    <col min="3" max="3" width="22.7109375" style="1" customWidth="1"/>
    <col min="4" max="16384" width="9.140625" style="1"/>
  </cols>
  <sheetData>
    <row r="1" spans="1:3" ht="50.25" customHeight="1" x14ac:dyDescent="0.25">
      <c r="A1" s="456" t="s">
        <v>353</v>
      </c>
      <c r="B1" s="456"/>
      <c r="C1" s="456"/>
    </row>
    <row r="2" spans="1:3" ht="47.25" customHeight="1" x14ac:dyDescent="0.25">
      <c r="A2" s="458" t="s">
        <v>369</v>
      </c>
      <c r="B2" s="458"/>
      <c r="C2" s="458"/>
    </row>
    <row r="3" spans="1:3" ht="29.25" customHeight="1" x14ac:dyDescent="0.25"/>
    <row r="4" spans="1:3" ht="33" x14ac:dyDescent="0.25">
      <c r="A4" s="389" t="s">
        <v>0</v>
      </c>
      <c r="B4" s="389" t="s">
        <v>1</v>
      </c>
      <c r="C4" s="389" t="s">
        <v>8</v>
      </c>
    </row>
    <row r="5" spans="1:3" x14ac:dyDescent="0.25">
      <c r="A5" s="2" t="s">
        <v>2</v>
      </c>
      <c r="B5" s="382" t="s">
        <v>3</v>
      </c>
      <c r="C5" s="382"/>
    </row>
    <row r="6" spans="1:3" ht="47.25" x14ac:dyDescent="0.25">
      <c r="A6" s="383">
        <v>1</v>
      </c>
      <c r="B6" s="384" t="s">
        <v>9</v>
      </c>
      <c r="C6" s="383" t="s">
        <v>34</v>
      </c>
    </row>
    <row r="7" spans="1:3" ht="47.25" x14ac:dyDescent="0.25">
      <c r="A7" s="383">
        <v>2</v>
      </c>
      <c r="B7" s="384" t="s">
        <v>10</v>
      </c>
      <c r="C7" s="383" t="s">
        <v>34</v>
      </c>
    </row>
    <row r="8" spans="1:3" ht="47.25" x14ac:dyDescent="0.25">
      <c r="A8" s="383">
        <v>3</v>
      </c>
      <c r="B8" s="384" t="s">
        <v>11</v>
      </c>
      <c r="C8" s="383" t="s">
        <v>34</v>
      </c>
    </row>
    <row r="9" spans="1:3" ht="47.25" x14ac:dyDescent="0.25">
      <c r="A9" s="383">
        <v>4</v>
      </c>
      <c r="B9" s="384" t="s">
        <v>12</v>
      </c>
      <c r="C9" s="383" t="s">
        <v>34</v>
      </c>
    </row>
    <row r="10" spans="1:3" ht="63" x14ac:dyDescent="0.25">
      <c r="A10" s="383">
        <v>5</v>
      </c>
      <c r="B10" s="384" t="s">
        <v>13</v>
      </c>
      <c r="C10" s="383" t="s">
        <v>34</v>
      </c>
    </row>
    <row r="11" spans="1:3" ht="31.5" x14ac:dyDescent="0.25">
      <c r="A11" s="383">
        <v>6</v>
      </c>
      <c r="B11" s="384" t="s">
        <v>15</v>
      </c>
      <c r="C11" s="383" t="s">
        <v>34</v>
      </c>
    </row>
    <row r="12" spans="1:3" ht="47.25" x14ac:dyDescent="0.25">
      <c r="A12" s="383">
        <v>7</v>
      </c>
      <c r="B12" s="384" t="s">
        <v>16</v>
      </c>
      <c r="C12" s="383" t="s">
        <v>34</v>
      </c>
    </row>
    <row r="13" spans="1:3" ht="78.75" x14ac:dyDescent="0.25">
      <c r="A13" s="383">
        <v>8</v>
      </c>
      <c r="B13" s="384" t="s">
        <v>18</v>
      </c>
      <c r="C13" s="383" t="s">
        <v>34</v>
      </c>
    </row>
    <row r="14" spans="1:3" ht="47.25" x14ac:dyDescent="0.25">
      <c r="A14" s="383">
        <v>9</v>
      </c>
      <c r="B14" s="384" t="s">
        <v>28</v>
      </c>
      <c r="C14" s="383" t="s">
        <v>34</v>
      </c>
    </row>
    <row r="15" spans="1:3" ht="78.75" x14ac:dyDescent="0.25">
      <c r="A15" s="383">
        <v>10</v>
      </c>
      <c r="B15" s="384" t="s">
        <v>335</v>
      </c>
      <c r="C15" s="383" t="s">
        <v>34</v>
      </c>
    </row>
    <row r="16" spans="1:3" ht="47.25" x14ac:dyDescent="0.25">
      <c r="A16" s="383">
        <v>11</v>
      </c>
      <c r="B16" s="384" t="s">
        <v>29</v>
      </c>
      <c r="C16" s="383" t="s">
        <v>34</v>
      </c>
    </row>
    <row r="17" spans="1:3" ht="47.25" x14ac:dyDescent="0.25">
      <c r="A17" s="383">
        <v>12</v>
      </c>
      <c r="B17" s="384" t="s">
        <v>30</v>
      </c>
      <c r="C17" s="383" t="s">
        <v>34</v>
      </c>
    </row>
    <row r="18" spans="1:3" ht="31.5" x14ac:dyDescent="0.25">
      <c r="A18" s="383">
        <v>13</v>
      </c>
      <c r="B18" s="384" t="s">
        <v>32</v>
      </c>
      <c r="C18" s="383" t="s">
        <v>34</v>
      </c>
    </row>
    <row r="19" spans="1:3" ht="31.5" x14ac:dyDescent="0.25">
      <c r="A19" s="383">
        <v>14</v>
      </c>
      <c r="B19" s="384" t="s">
        <v>345</v>
      </c>
      <c r="C19" s="383" t="s">
        <v>34</v>
      </c>
    </row>
    <row r="20" spans="1:3" ht="47.25" x14ac:dyDescent="0.25">
      <c r="A20" s="383">
        <v>15</v>
      </c>
      <c r="B20" s="384" t="s">
        <v>14</v>
      </c>
      <c r="C20" s="383" t="s">
        <v>34</v>
      </c>
    </row>
    <row r="21" spans="1:3" ht="31.5" x14ac:dyDescent="0.25">
      <c r="A21" s="383">
        <v>16</v>
      </c>
      <c r="B21" s="384" t="s">
        <v>17</v>
      </c>
      <c r="C21" s="383" t="s">
        <v>34</v>
      </c>
    </row>
    <row r="22" spans="1:3" x14ac:dyDescent="0.25">
      <c r="A22" s="385" t="s">
        <v>4</v>
      </c>
      <c r="B22" s="457" t="s">
        <v>5</v>
      </c>
      <c r="C22" s="457"/>
    </row>
    <row r="23" spans="1:3" ht="63" x14ac:dyDescent="0.25">
      <c r="A23" s="386">
        <v>1</v>
      </c>
      <c r="B23" s="387" t="s">
        <v>19</v>
      </c>
      <c r="C23" s="386" t="s">
        <v>35</v>
      </c>
    </row>
    <row r="24" spans="1:3" x14ac:dyDescent="0.25">
      <c r="A24" s="388" t="s">
        <v>6</v>
      </c>
      <c r="B24" s="455" t="s">
        <v>7</v>
      </c>
      <c r="C24" s="455"/>
    </row>
    <row r="25" spans="1:3" x14ac:dyDescent="0.25">
      <c r="A25" s="455" t="s">
        <v>36</v>
      </c>
      <c r="B25" s="455"/>
      <c r="C25" s="455"/>
    </row>
    <row r="26" spans="1:3" ht="47.25" x14ac:dyDescent="0.25">
      <c r="A26" s="383">
        <v>1</v>
      </c>
      <c r="B26" s="384" t="s">
        <v>374</v>
      </c>
      <c r="C26" s="386" t="s">
        <v>36</v>
      </c>
    </row>
    <row r="27" spans="1:3" ht="47.25" x14ac:dyDescent="0.25">
      <c r="A27" s="383">
        <v>2</v>
      </c>
      <c r="B27" s="6" t="s">
        <v>21</v>
      </c>
      <c r="C27" s="386" t="s">
        <v>36</v>
      </c>
    </row>
    <row r="28" spans="1:3" ht="47.25" x14ac:dyDescent="0.25">
      <c r="A28" s="383">
        <v>3</v>
      </c>
      <c r="B28" s="6" t="s">
        <v>341</v>
      </c>
      <c r="C28" s="386" t="s">
        <v>36</v>
      </c>
    </row>
    <row r="29" spans="1:3" ht="63" x14ac:dyDescent="0.25">
      <c r="A29" s="383">
        <v>4</v>
      </c>
      <c r="B29" s="384" t="s">
        <v>23</v>
      </c>
      <c r="C29" s="386" t="s">
        <v>36</v>
      </c>
    </row>
    <row r="30" spans="1:3" ht="78.75" x14ac:dyDescent="0.25">
      <c r="A30" s="383">
        <v>5</v>
      </c>
      <c r="B30" s="384" t="s">
        <v>25</v>
      </c>
      <c r="C30" s="386" t="s">
        <v>36</v>
      </c>
    </row>
    <row r="31" spans="1:3" ht="47.25" x14ac:dyDescent="0.25">
      <c r="A31" s="383">
        <v>6</v>
      </c>
      <c r="B31" s="384" t="s">
        <v>375</v>
      </c>
      <c r="C31" s="386" t="s">
        <v>36</v>
      </c>
    </row>
    <row r="32" spans="1:3" ht="47.25" x14ac:dyDescent="0.25">
      <c r="A32" s="383">
        <v>7</v>
      </c>
      <c r="B32" s="384" t="s">
        <v>24</v>
      </c>
      <c r="C32" s="386" t="s">
        <v>36</v>
      </c>
    </row>
    <row r="33" spans="1:3" ht="63" x14ac:dyDescent="0.25">
      <c r="A33" s="383">
        <v>8</v>
      </c>
      <c r="B33" s="384" t="s">
        <v>45</v>
      </c>
      <c r="C33" s="386" t="s">
        <v>36</v>
      </c>
    </row>
    <row r="34" spans="1:3" x14ac:dyDescent="0.25">
      <c r="A34" s="455" t="s">
        <v>37</v>
      </c>
      <c r="B34" s="455"/>
      <c r="C34" s="455"/>
    </row>
    <row r="35" spans="1:3" ht="72" customHeight="1" x14ac:dyDescent="0.25">
      <c r="A35" s="383">
        <v>1</v>
      </c>
      <c r="B35" s="384" t="s">
        <v>20</v>
      </c>
      <c r="C35" s="386" t="s">
        <v>37</v>
      </c>
    </row>
    <row r="36" spans="1:3" ht="84" customHeight="1" x14ac:dyDescent="0.25">
      <c r="A36" s="383">
        <v>2</v>
      </c>
      <c r="B36" s="384" t="s">
        <v>336</v>
      </c>
      <c r="C36" s="386" t="s">
        <v>37</v>
      </c>
    </row>
    <row r="37" spans="1:3" x14ac:dyDescent="0.25">
      <c r="A37" s="455" t="s">
        <v>39</v>
      </c>
      <c r="B37" s="455"/>
      <c r="C37" s="455"/>
    </row>
    <row r="38" spans="1:3" ht="31.5" x14ac:dyDescent="0.25">
      <c r="A38" s="383">
        <v>1</v>
      </c>
      <c r="B38" s="384" t="s">
        <v>40</v>
      </c>
      <c r="C38" s="386" t="s">
        <v>39</v>
      </c>
    </row>
    <row r="39" spans="1:3" ht="40.5" customHeight="1" x14ac:dyDescent="0.25">
      <c r="A39" s="383">
        <v>2</v>
      </c>
      <c r="B39" s="384" t="s">
        <v>22</v>
      </c>
      <c r="C39" s="386" t="s">
        <v>39</v>
      </c>
    </row>
    <row r="40" spans="1:3" ht="31.5" x14ac:dyDescent="0.25">
      <c r="A40" s="383">
        <v>3</v>
      </c>
      <c r="B40" s="384" t="s">
        <v>31</v>
      </c>
      <c r="C40" s="386" t="s">
        <v>39</v>
      </c>
    </row>
    <row r="41" spans="1:3" ht="47.25" x14ac:dyDescent="0.25">
      <c r="A41" s="383">
        <v>4</v>
      </c>
      <c r="B41" s="585" t="s">
        <v>376</v>
      </c>
      <c r="C41" s="386" t="s">
        <v>39</v>
      </c>
    </row>
    <row r="42" spans="1:3" x14ac:dyDescent="0.25">
      <c r="A42" s="455" t="s">
        <v>41</v>
      </c>
      <c r="B42" s="455"/>
      <c r="C42" s="455"/>
    </row>
    <row r="43" spans="1:3" ht="47.25" x14ac:dyDescent="0.25">
      <c r="A43" s="383">
        <v>1</v>
      </c>
      <c r="B43" s="384" t="s">
        <v>46</v>
      </c>
      <c r="C43" s="386" t="s">
        <v>41</v>
      </c>
    </row>
    <row r="44" spans="1:3" ht="31.5" x14ac:dyDescent="0.25">
      <c r="A44" s="383">
        <v>2</v>
      </c>
      <c r="B44" s="384" t="s">
        <v>47</v>
      </c>
      <c r="C44" s="386" t="s">
        <v>41</v>
      </c>
    </row>
    <row r="45" spans="1:3" ht="63" x14ac:dyDescent="0.25">
      <c r="A45" s="383">
        <v>3</v>
      </c>
      <c r="B45" s="384" t="s">
        <v>48</v>
      </c>
      <c r="C45" s="386" t="s">
        <v>41</v>
      </c>
    </row>
    <row r="46" spans="1:3" x14ac:dyDescent="0.25">
      <c r="A46" s="455" t="s">
        <v>337</v>
      </c>
      <c r="B46" s="455"/>
      <c r="C46" s="455"/>
    </row>
    <row r="47" spans="1:3" ht="47.25" x14ac:dyDescent="0.25">
      <c r="A47" s="383">
        <v>1</v>
      </c>
      <c r="B47" s="384" t="s">
        <v>339</v>
      </c>
      <c r="C47" s="386" t="s">
        <v>337</v>
      </c>
    </row>
    <row r="48" spans="1:3" ht="63" x14ac:dyDescent="0.25">
      <c r="A48" s="383">
        <v>2</v>
      </c>
      <c r="B48" s="384" t="s">
        <v>340</v>
      </c>
      <c r="C48" s="386" t="s">
        <v>337</v>
      </c>
    </row>
    <row r="49" spans="1:3" x14ac:dyDescent="0.25">
      <c r="A49" s="455" t="s">
        <v>338</v>
      </c>
      <c r="B49" s="455"/>
      <c r="C49" s="455"/>
    </row>
    <row r="50" spans="1:3" ht="110.25" x14ac:dyDescent="0.25">
      <c r="A50" s="383">
        <v>1</v>
      </c>
      <c r="B50" s="384" t="s">
        <v>44</v>
      </c>
      <c r="C50" s="386" t="s">
        <v>38</v>
      </c>
    </row>
  </sheetData>
  <mergeCells count="10">
    <mergeCell ref="A1:C1"/>
    <mergeCell ref="B22:C22"/>
    <mergeCell ref="B24:C24"/>
    <mergeCell ref="A2:C2"/>
    <mergeCell ref="A46:C46"/>
    <mergeCell ref="A49:C49"/>
    <mergeCell ref="A25:C25"/>
    <mergeCell ref="A34:C34"/>
    <mergeCell ref="A37:C37"/>
    <mergeCell ref="A42:C42"/>
  </mergeCells>
  <pageMargins left="1.1811023622047201" right="0.78740157480314998" top="0.78740157480314998" bottom="0.78740157499999996" header="0.31496062992126" footer="0.31496062992126"/>
  <pageSetup paperSize="9" scale="85" fitToHeight="0" orientation="portrait" r:id="rId1"/>
  <headerFooter differentFirst="1">
    <oddFooter>&amp;R&amp;"Times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topLeftCell="A10" workbookViewId="0">
      <selection activeCell="E8" sqref="E8"/>
    </sheetView>
  </sheetViews>
  <sheetFormatPr defaultRowHeight="16.5" x14ac:dyDescent="0.25"/>
  <cols>
    <col min="1" max="1" width="5.140625" style="122" customWidth="1"/>
    <col min="2" max="2" width="26.28515625" style="122" customWidth="1"/>
    <col min="3" max="3" width="11.140625" style="122" customWidth="1"/>
    <col min="4" max="4" width="8.85546875" style="122" customWidth="1"/>
    <col min="5" max="5" width="11.5703125" style="122" customWidth="1"/>
    <col min="6" max="6" width="9.28515625" style="122" customWidth="1"/>
    <col min="7" max="7" width="11.28515625" style="122" customWidth="1"/>
    <col min="8" max="8" width="9.42578125" style="122" customWidth="1"/>
    <col min="9" max="9" width="11.42578125" style="122" bestFit="1" customWidth="1"/>
    <col min="10" max="10" width="9.5703125" style="122" bestFit="1" customWidth="1"/>
    <col min="11" max="11" width="11.42578125" style="122" bestFit="1" customWidth="1"/>
    <col min="12" max="12" width="9.5703125" style="122" bestFit="1" customWidth="1"/>
    <col min="13" max="13" width="11" style="122" hidden="1" customWidth="1"/>
    <col min="14" max="14" width="10.85546875" style="122" hidden="1" customWidth="1"/>
    <col min="15" max="15" width="11.42578125" style="122" customWidth="1"/>
    <col min="16" max="16" width="9.85546875" style="122" customWidth="1"/>
    <col min="17" max="17" width="12.5703125" style="122" customWidth="1"/>
    <col min="18" max="18" width="11.42578125" style="122" bestFit="1" customWidth="1"/>
    <col min="19" max="256" width="9.140625" style="122"/>
    <col min="257" max="257" width="5.140625" style="122" customWidth="1"/>
    <col min="258" max="258" width="26.28515625" style="122" customWidth="1"/>
    <col min="259" max="259" width="11.140625" style="122" customWidth="1"/>
    <col min="260" max="260" width="8.85546875" style="122" customWidth="1"/>
    <col min="261" max="261" width="11.5703125" style="122" customWidth="1"/>
    <col min="262" max="262" width="9.28515625" style="122" customWidth="1"/>
    <col min="263" max="263" width="11.28515625" style="122" customWidth="1"/>
    <col min="264" max="264" width="9.42578125" style="122" customWidth="1"/>
    <col min="265" max="265" width="11.42578125" style="122" bestFit="1" customWidth="1"/>
    <col min="266" max="266" width="9.5703125" style="122" bestFit="1" customWidth="1"/>
    <col min="267" max="267" width="11.42578125" style="122" bestFit="1" customWidth="1"/>
    <col min="268" max="268" width="9.5703125" style="122" bestFit="1" customWidth="1"/>
    <col min="269" max="270" width="0" style="122" hidden="1" customWidth="1"/>
    <col min="271" max="271" width="11.42578125" style="122" customWidth="1"/>
    <col min="272" max="272" width="9.85546875" style="122" customWidth="1"/>
    <col min="273" max="273" width="12.5703125" style="122" customWidth="1"/>
    <col min="274" max="274" width="11.42578125" style="122" bestFit="1" customWidth="1"/>
    <col min="275" max="512" width="9.140625" style="122"/>
    <col min="513" max="513" width="5.140625" style="122" customWidth="1"/>
    <col min="514" max="514" width="26.28515625" style="122" customWidth="1"/>
    <col min="515" max="515" width="11.140625" style="122" customWidth="1"/>
    <col min="516" max="516" width="8.85546875" style="122" customWidth="1"/>
    <col min="517" max="517" width="11.5703125" style="122" customWidth="1"/>
    <col min="518" max="518" width="9.28515625" style="122" customWidth="1"/>
    <col min="519" max="519" width="11.28515625" style="122" customWidth="1"/>
    <col min="520" max="520" width="9.42578125" style="122" customWidth="1"/>
    <col min="521" max="521" width="11.42578125" style="122" bestFit="1" customWidth="1"/>
    <col min="522" max="522" width="9.5703125" style="122" bestFit="1" customWidth="1"/>
    <col min="523" max="523" width="11.42578125" style="122" bestFit="1" customWidth="1"/>
    <col min="524" max="524" width="9.5703125" style="122" bestFit="1" customWidth="1"/>
    <col min="525" max="526" width="0" style="122" hidden="1" customWidth="1"/>
    <col min="527" max="527" width="11.42578125" style="122" customWidth="1"/>
    <col min="528" max="528" width="9.85546875" style="122" customWidth="1"/>
    <col min="529" max="529" width="12.5703125" style="122" customWidth="1"/>
    <col min="530" max="530" width="11.42578125" style="122" bestFit="1" customWidth="1"/>
    <col min="531" max="768" width="9.140625" style="122"/>
    <col min="769" max="769" width="5.140625" style="122" customWidth="1"/>
    <col min="770" max="770" width="26.28515625" style="122" customWidth="1"/>
    <col min="771" max="771" width="11.140625" style="122" customWidth="1"/>
    <col min="772" max="772" width="8.85546875" style="122" customWidth="1"/>
    <col min="773" max="773" width="11.5703125" style="122" customWidth="1"/>
    <col min="774" max="774" width="9.28515625" style="122" customWidth="1"/>
    <col min="775" max="775" width="11.28515625" style="122" customWidth="1"/>
    <col min="776" max="776" width="9.42578125" style="122" customWidth="1"/>
    <col min="777" max="777" width="11.42578125" style="122" bestFit="1" customWidth="1"/>
    <col min="778" max="778" width="9.5703125" style="122" bestFit="1" customWidth="1"/>
    <col min="779" max="779" width="11.42578125" style="122" bestFit="1" customWidth="1"/>
    <col min="780" max="780" width="9.5703125" style="122" bestFit="1" customWidth="1"/>
    <col min="781" max="782" width="0" style="122" hidden="1" customWidth="1"/>
    <col min="783" max="783" width="11.42578125" style="122" customWidth="1"/>
    <col min="784" max="784" width="9.85546875" style="122" customWidth="1"/>
    <col min="785" max="785" width="12.5703125" style="122" customWidth="1"/>
    <col min="786" max="786" width="11.42578125" style="122" bestFit="1" customWidth="1"/>
    <col min="787" max="1024" width="9.140625" style="122"/>
    <col min="1025" max="1025" width="5.140625" style="122" customWidth="1"/>
    <col min="1026" max="1026" width="26.28515625" style="122" customWidth="1"/>
    <col min="1027" max="1027" width="11.140625" style="122" customWidth="1"/>
    <col min="1028" max="1028" width="8.85546875" style="122" customWidth="1"/>
    <col min="1029" max="1029" width="11.5703125" style="122" customWidth="1"/>
    <col min="1030" max="1030" width="9.28515625" style="122" customWidth="1"/>
    <col min="1031" max="1031" width="11.28515625" style="122" customWidth="1"/>
    <col min="1032" max="1032" width="9.42578125" style="122" customWidth="1"/>
    <col min="1033" max="1033" width="11.42578125" style="122" bestFit="1" customWidth="1"/>
    <col min="1034" max="1034" width="9.5703125" style="122" bestFit="1" customWidth="1"/>
    <col min="1035" max="1035" width="11.42578125" style="122" bestFit="1" customWidth="1"/>
    <col min="1036" max="1036" width="9.5703125" style="122" bestFit="1" customWidth="1"/>
    <col min="1037" max="1038" width="0" style="122" hidden="1" customWidth="1"/>
    <col min="1039" max="1039" width="11.42578125" style="122" customWidth="1"/>
    <col min="1040" max="1040" width="9.85546875" style="122" customWidth="1"/>
    <col min="1041" max="1041" width="12.5703125" style="122" customWidth="1"/>
    <col min="1042" max="1042" width="11.42578125" style="122" bestFit="1" customWidth="1"/>
    <col min="1043" max="1280" width="9.140625" style="122"/>
    <col min="1281" max="1281" width="5.140625" style="122" customWidth="1"/>
    <col min="1282" max="1282" width="26.28515625" style="122" customWidth="1"/>
    <col min="1283" max="1283" width="11.140625" style="122" customWidth="1"/>
    <col min="1284" max="1284" width="8.85546875" style="122" customWidth="1"/>
    <col min="1285" max="1285" width="11.5703125" style="122" customWidth="1"/>
    <col min="1286" max="1286" width="9.28515625" style="122" customWidth="1"/>
    <col min="1287" max="1287" width="11.28515625" style="122" customWidth="1"/>
    <col min="1288" max="1288" width="9.42578125" style="122" customWidth="1"/>
    <col min="1289" max="1289" width="11.42578125" style="122" bestFit="1" customWidth="1"/>
    <col min="1290" max="1290" width="9.5703125" style="122" bestFit="1" customWidth="1"/>
    <col min="1291" max="1291" width="11.42578125" style="122" bestFit="1" customWidth="1"/>
    <col min="1292" max="1292" width="9.5703125" style="122" bestFit="1" customWidth="1"/>
    <col min="1293" max="1294" width="0" style="122" hidden="1" customWidth="1"/>
    <col min="1295" max="1295" width="11.42578125" style="122" customWidth="1"/>
    <col min="1296" max="1296" width="9.85546875" style="122" customWidth="1"/>
    <col min="1297" max="1297" width="12.5703125" style="122" customWidth="1"/>
    <col min="1298" max="1298" width="11.42578125" style="122" bestFit="1" customWidth="1"/>
    <col min="1299" max="1536" width="9.140625" style="122"/>
    <col min="1537" max="1537" width="5.140625" style="122" customWidth="1"/>
    <col min="1538" max="1538" width="26.28515625" style="122" customWidth="1"/>
    <col min="1539" max="1539" width="11.140625" style="122" customWidth="1"/>
    <col min="1540" max="1540" width="8.85546875" style="122" customWidth="1"/>
    <col min="1541" max="1541" width="11.5703125" style="122" customWidth="1"/>
    <col min="1542" max="1542" width="9.28515625" style="122" customWidth="1"/>
    <col min="1543" max="1543" width="11.28515625" style="122" customWidth="1"/>
    <col min="1544" max="1544" width="9.42578125" style="122" customWidth="1"/>
    <col min="1545" max="1545" width="11.42578125" style="122" bestFit="1" customWidth="1"/>
    <col min="1546" max="1546" width="9.5703125" style="122" bestFit="1" customWidth="1"/>
    <col min="1547" max="1547" width="11.42578125" style="122" bestFit="1" customWidth="1"/>
    <col min="1548" max="1548" width="9.5703125" style="122" bestFit="1" customWidth="1"/>
    <col min="1549" max="1550" width="0" style="122" hidden="1" customWidth="1"/>
    <col min="1551" max="1551" width="11.42578125" style="122" customWidth="1"/>
    <col min="1552" max="1552" width="9.85546875" style="122" customWidth="1"/>
    <col min="1553" max="1553" width="12.5703125" style="122" customWidth="1"/>
    <col min="1554" max="1554" width="11.42578125" style="122" bestFit="1" customWidth="1"/>
    <col min="1555" max="1792" width="9.140625" style="122"/>
    <col min="1793" max="1793" width="5.140625" style="122" customWidth="1"/>
    <col min="1794" max="1794" width="26.28515625" style="122" customWidth="1"/>
    <col min="1795" max="1795" width="11.140625" style="122" customWidth="1"/>
    <col min="1796" max="1796" width="8.85546875" style="122" customWidth="1"/>
    <col min="1797" max="1797" width="11.5703125" style="122" customWidth="1"/>
    <col min="1798" max="1798" width="9.28515625" style="122" customWidth="1"/>
    <col min="1799" max="1799" width="11.28515625" style="122" customWidth="1"/>
    <col min="1800" max="1800" width="9.42578125" style="122" customWidth="1"/>
    <col min="1801" max="1801" width="11.42578125" style="122" bestFit="1" customWidth="1"/>
    <col min="1802" max="1802" width="9.5703125" style="122" bestFit="1" customWidth="1"/>
    <col min="1803" max="1803" width="11.42578125" style="122" bestFit="1" customWidth="1"/>
    <col min="1804" max="1804" width="9.5703125" style="122" bestFit="1" customWidth="1"/>
    <col min="1805" max="1806" width="0" style="122" hidden="1" customWidth="1"/>
    <col min="1807" max="1807" width="11.42578125" style="122" customWidth="1"/>
    <col min="1808" max="1808" width="9.85546875" style="122" customWidth="1"/>
    <col min="1809" max="1809" width="12.5703125" style="122" customWidth="1"/>
    <col min="1810" max="1810" width="11.42578125" style="122" bestFit="1" customWidth="1"/>
    <col min="1811" max="2048" width="9.140625" style="122"/>
    <col min="2049" max="2049" width="5.140625" style="122" customWidth="1"/>
    <col min="2050" max="2050" width="26.28515625" style="122" customWidth="1"/>
    <col min="2051" max="2051" width="11.140625" style="122" customWidth="1"/>
    <col min="2052" max="2052" width="8.85546875" style="122" customWidth="1"/>
    <col min="2053" max="2053" width="11.5703125" style="122" customWidth="1"/>
    <col min="2054" max="2054" width="9.28515625" style="122" customWidth="1"/>
    <col min="2055" max="2055" width="11.28515625" style="122" customWidth="1"/>
    <col min="2056" max="2056" width="9.42578125" style="122" customWidth="1"/>
    <col min="2057" max="2057" width="11.42578125" style="122" bestFit="1" customWidth="1"/>
    <col min="2058" max="2058" width="9.5703125" style="122" bestFit="1" customWidth="1"/>
    <col min="2059" max="2059" width="11.42578125" style="122" bestFit="1" customWidth="1"/>
    <col min="2060" max="2060" width="9.5703125" style="122" bestFit="1" customWidth="1"/>
    <col min="2061" max="2062" width="0" style="122" hidden="1" customWidth="1"/>
    <col min="2063" max="2063" width="11.42578125" style="122" customWidth="1"/>
    <col min="2064" max="2064" width="9.85546875" style="122" customWidth="1"/>
    <col min="2065" max="2065" width="12.5703125" style="122" customWidth="1"/>
    <col min="2066" max="2066" width="11.42578125" style="122" bestFit="1" customWidth="1"/>
    <col min="2067" max="2304" width="9.140625" style="122"/>
    <col min="2305" max="2305" width="5.140625" style="122" customWidth="1"/>
    <col min="2306" max="2306" width="26.28515625" style="122" customWidth="1"/>
    <col min="2307" max="2307" width="11.140625" style="122" customWidth="1"/>
    <col min="2308" max="2308" width="8.85546875" style="122" customWidth="1"/>
    <col min="2309" max="2309" width="11.5703125" style="122" customWidth="1"/>
    <col min="2310" max="2310" width="9.28515625" style="122" customWidth="1"/>
    <col min="2311" max="2311" width="11.28515625" style="122" customWidth="1"/>
    <col min="2312" max="2312" width="9.42578125" style="122" customWidth="1"/>
    <col min="2313" max="2313" width="11.42578125" style="122" bestFit="1" customWidth="1"/>
    <col min="2314" max="2314" width="9.5703125" style="122" bestFit="1" customWidth="1"/>
    <col min="2315" max="2315" width="11.42578125" style="122" bestFit="1" customWidth="1"/>
    <col min="2316" max="2316" width="9.5703125" style="122" bestFit="1" customWidth="1"/>
    <col min="2317" max="2318" width="0" style="122" hidden="1" customWidth="1"/>
    <col min="2319" max="2319" width="11.42578125" style="122" customWidth="1"/>
    <col min="2320" max="2320" width="9.85546875" style="122" customWidth="1"/>
    <col min="2321" max="2321" width="12.5703125" style="122" customWidth="1"/>
    <col min="2322" max="2322" width="11.42578125" style="122" bestFit="1" customWidth="1"/>
    <col min="2323" max="2560" width="9.140625" style="122"/>
    <col min="2561" max="2561" width="5.140625" style="122" customWidth="1"/>
    <col min="2562" max="2562" width="26.28515625" style="122" customWidth="1"/>
    <col min="2563" max="2563" width="11.140625" style="122" customWidth="1"/>
    <col min="2564" max="2564" width="8.85546875" style="122" customWidth="1"/>
    <col min="2565" max="2565" width="11.5703125" style="122" customWidth="1"/>
    <col min="2566" max="2566" width="9.28515625" style="122" customWidth="1"/>
    <col min="2567" max="2567" width="11.28515625" style="122" customWidth="1"/>
    <col min="2568" max="2568" width="9.42578125" style="122" customWidth="1"/>
    <col min="2569" max="2569" width="11.42578125" style="122" bestFit="1" customWidth="1"/>
    <col min="2570" max="2570" width="9.5703125" style="122" bestFit="1" customWidth="1"/>
    <col min="2571" max="2571" width="11.42578125" style="122" bestFit="1" customWidth="1"/>
    <col min="2572" max="2572" width="9.5703125" style="122" bestFit="1" customWidth="1"/>
    <col min="2573" max="2574" width="0" style="122" hidden="1" customWidth="1"/>
    <col min="2575" max="2575" width="11.42578125" style="122" customWidth="1"/>
    <col min="2576" max="2576" width="9.85546875" style="122" customWidth="1"/>
    <col min="2577" max="2577" width="12.5703125" style="122" customWidth="1"/>
    <col min="2578" max="2578" width="11.42578125" style="122" bestFit="1" customWidth="1"/>
    <col min="2579" max="2816" width="9.140625" style="122"/>
    <col min="2817" max="2817" width="5.140625" style="122" customWidth="1"/>
    <col min="2818" max="2818" width="26.28515625" style="122" customWidth="1"/>
    <col min="2819" max="2819" width="11.140625" style="122" customWidth="1"/>
    <col min="2820" max="2820" width="8.85546875" style="122" customWidth="1"/>
    <col min="2821" max="2821" width="11.5703125" style="122" customWidth="1"/>
    <col min="2822" max="2822" width="9.28515625" style="122" customWidth="1"/>
    <col min="2823" max="2823" width="11.28515625" style="122" customWidth="1"/>
    <col min="2824" max="2824" width="9.42578125" style="122" customWidth="1"/>
    <col min="2825" max="2825" width="11.42578125" style="122" bestFit="1" customWidth="1"/>
    <col min="2826" max="2826" width="9.5703125" style="122" bestFit="1" customWidth="1"/>
    <col min="2827" max="2827" width="11.42578125" style="122" bestFit="1" customWidth="1"/>
    <col min="2828" max="2828" width="9.5703125" style="122" bestFit="1" customWidth="1"/>
    <col min="2829" max="2830" width="0" style="122" hidden="1" customWidth="1"/>
    <col min="2831" max="2831" width="11.42578125" style="122" customWidth="1"/>
    <col min="2832" max="2832" width="9.85546875" style="122" customWidth="1"/>
    <col min="2833" max="2833" width="12.5703125" style="122" customWidth="1"/>
    <col min="2834" max="2834" width="11.42578125" style="122" bestFit="1" customWidth="1"/>
    <col min="2835" max="3072" width="9.140625" style="122"/>
    <col min="3073" max="3073" width="5.140625" style="122" customWidth="1"/>
    <col min="3074" max="3074" width="26.28515625" style="122" customWidth="1"/>
    <col min="3075" max="3075" width="11.140625" style="122" customWidth="1"/>
    <col min="3076" max="3076" width="8.85546875" style="122" customWidth="1"/>
    <col min="3077" max="3077" width="11.5703125" style="122" customWidth="1"/>
    <col min="3078" max="3078" width="9.28515625" style="122" customWidth="1"/>
    <col min="3079" max="3079" width="11.28515625" style="122" customWidth="1"/>
    <col min="3080" max="3080" width="9.42578125" style="122" customWidth="1"/>
    <col min="3081" max="3081" width="11.42578125" style="122" bestFit="1" customWidth="1"/>
    <col min="3082" max="3082" width="9.5703125" style="122" bestFit="1" customWidth="1"/>
    <col min="3083" max="3083" width="11.42578125" style="122" bestFit="1" customWidth="1"/>
    <col min="3084" max="3084" width="9.5703125" style="122" bestFit="1" customWidth="1"/>
    <col min="3085" max="3086" width="0" style="122" hidden="1" customWidth="1"/>
    <col min="3087" max="3087" width="11.42578125" style="122" customWidth="1"/>
    <col min="3088" max="3088" width="9.85546875" style="122" customWidth="1"/>
    <col min="3089" max="3089" width="12.5703125" style="122" customWidth="1"/>
    <col min="3090" max="3090" width="11.42578125" style="122" bestFit="1" customWidth="1"/>
    <col min="3091" max="3328" width="9.140625" style="122"/>
    <col min="3329" max="3329" width="5.140625" style="122" customWidth="1"/>
    <col min="3330" max="3330" width="26.28515625" style="122" customWidth="1"/>
    <col min="3331" max="3331" width="11.140625" style="122" customWidth="1"/>
    <col min="3332" max="3332" width="8.85546875" style="122" customWidth="1"/>
    <col min="3333" max="3333" width="11.5703125" style="122" customWidth="1"/>
    <col min="3334" max="3334" width="9.28515625" style="122" customWidth="1"/>
    <col min="3335" max="3335" width="11.28515625" style="122" customWidth="1"/>
    <col min="3336" max="3336" width="9.42578125" style="122" customWidth="1"/>
    <col min="3337" max="3337" width="11.42578125" style="122" bestFit="1" customWidth="1"/>
    <col min="3338" max="3338" width="9.5703125" style="122" bestFit="1" customWidth="1"/>
    <col min="3339" max="3339" width="11.42578125" style="122" bestFit="1" customWidth="1"/>
    <col min="3340" max="3340" width="9.5703125" style="122" bestFit="1" customWidth="1"/>
    <col min="3341" max="3342" width="0" style="122" hidden="1" customWidth="1"/>
    <col min="3343" max="3343" width="11.42578125" style="122" customWidth="1"/>
    <col min="3344" max="3344" width="9.85546875" style="122" customWidth="1"/>
    <col min="3345" max="3345" width="12.5703125" style="122" customWidth="1"/>
    <col min="3346" max="3346" width="11.42578125" style="122" bestFit="1" customWidth="1"/>
    <col min="3347" max="3584" width="9.140625" style="122"/>
    <col min="3585" max="3585" width="5.140625" style="122" customWidth="1"/>
    <col min="3586" max="3586" width="26.28515625" style="122" customWidth="1"/>
    <col min="3587" max="3587" width="11.140625" style="122" customWidth="1"/>
    <col min="3588" max="3588" width="8.85546875" style="122" customWidth="1"/>
    <col min="3589" max="3589" width="11.5703125" style="122" customWidth="1"/>
    <col min="3590" max="3590" width="9.28515625" style="122" customWidth="1"/>
    <col min="3591" max="3591" width="11.28515625" style="122" customWidth="1"/>
    <col min="3592" max="3592" width="9.42578125" style="122" customWidth="1"/>
    <col min="3593" max="3593" width="11.42578125" style="122" bestFit="1" customWidth="1"/>
    <col min="3594" max="3594" width="9.5703125" style="122" bestFit="1" customWidth="1"/>
    <col min="3595" max="3595" width="11.42578125" style="122" bestFit="1" customWidth="1"/>
    <col min="3596" max="3596" width="9.5703125" style="122" bestFit="1" customWidth="1"/>
    <col min="3597" max="3598" width="0" style="122" hidden="1" customWidth="1"/>
    <col min="3599" max="3599" width="11.42578125" style="122" customWidth="1"/>
    <col min="3600" max="3600" width="9.85546875" style="122" customWidth="1"/>
    <col min="3601" max="3601" width="12.5703125" style="122" customWidth="1"/>
    <col min="3602" max="3602" width="11.42578125" style="122" bestFit="1" customWidth="1"/>
    <col min="3603" max="3840" width="9.140625" style="122"/>
    <col min="3841" max="3841" width="5.140625" style="122" customWidth="1"/>
    <col min="3842" max="3842" width="26.28515625" style="122" customWidth="1"/>
    <col min="3843" max="3843" width="11.140625" style="122" customWidth="1"/>
    <col min="3844" max="3844" width="8.85546875" style="122" customWidth="1"/>
    <col min="3845" max="3845" width="11.5703125" style="122" customWidth="1"/>
    <col min="3846" max="3846" width="9.28515625" style="122" customWidth="1"/>
    <col min="3847" max="3847" width="11.28515625" style="122" customWidth="1"/>
    <col min="3848" max="3848" width="9.42578125" style="122" customWidth="1"/>
    <col min="3849" max="3849" width="11.42578125" style="122" bestFit="1" customWidth="1"/>
    <col min="3850" max="3850" width="9.5703125" style="122" bestFit="1" customWidth="1"/>
    <col min="3851" max="3851" width="11.42578125" style="122" bestFit="1" customWidth="1"/>
    <col min="3852" max="3852" width="9.5703125" style="122" bestFit="1" customWidth="1"/>
    <col min="3853" max="3854" width="0" style="122" hidden="1" customWidth="1"/>
    <col min="3855" max="3855" width="11.42578125" style="122" customWidth="1"/>
    <col min="3856" max="3856" width="9.85546875" style="122" customWidth="1"/>
    <col min="3857" max="3857" width="12.5703125" style="122" customWidth="1"/>
    <col min="3858" max="3858" width="11.42578125" style="122" bestFit="1" customWidth="1"/>
    <col min="3859" max="4096" width="9.140625" style="122"/>
    <col min="4097" max="4097" width="5.140625" style="122" customWidth="1"/>
    <col min="4098" max="4098" width="26.28515625" style="122" customWidth="1"/>
    <col min="4099" max="4099" width="11.140625" style="122" customWidth="1"/>
    <col min="4100" max="4100" width="8.85546875" style="122" customWidth="1"/>
    <col min="4101" max="4101" width="11.5703125" style="122" customWidth="1"/>
    <col min="4102" max="4102" width="9.28515625" style="122" customWidth="1"/>
    <col min="4103" max="4103" width="11.28515625" style="122" customWidth="1"/>
    <col min="4104" max="4104" width="9.42578125" style="122" customWidth="1"/>
    <col min="4105" max="4105" width="11.42578125" style="122" bestFit="1" customWidth="1"/>
    <col min="4106" max="4106" width="9.5703125" style="122" bestFit="1" customWidth="1"/>
    <col min="4107" max="4107" width="11.42578125" style="122" bestFit="1" customWidth="1"/>
    <col min="4108" max="4108" width="9.5703125" style="122" bestFit="1" customWidth="1"/>
    <col min="4109" max="4110" width="0" style="122" hidden="1" customWidth="1"/>
    <col min="4111" max="4111" width="11.42578125" style="122" customWidth="1"/>
    <col min="4112" max="4112" width="9.85546875" style="122" customWidth="1"/>
    <col min="4113" max="4113" width="12.5703125" style="122" customWidth="1"/>
    <col min="4114" max="4114" width="11.42578125" style="122" bestFit="1" customWidth="1"/>
    <col min="4115" max="4352" width="9.140625" style="122"/>
    <col min="4353" max="4353" width="5.140625" style="122" customWidth="1"/>
    <col min="4354" max="4354" width="26.28515625" style="122" customWidth="1"/>
    <col min="4355" max="4355" width="11.140625" style="122" customWidth="1"/>
    <col min="4356" max="4356" width="8.85546875" style="122" customWidth="1"/>
    <col min="4357" max="4357" width="11.5703125" style="122" customWidth="1"/>
    <col min="4358" max="4358" width="9.28515625" style="122" customWidth="1"/>
    <col min="4359" max="4359" width="11.28515625" style="122" customWidth="1"/>
    <col min="4360" max="4360" width="9.42578125" style="122" customWidth="1"/>
    <col min="4361" max="4361" width="11.42578125" style="122" bestFit="1" customWidth="1"/>
    <col min="4362" max="4362" width="9.5703125" style="122" bestFit="1" customWidth="1"/>
    <col min="4363" max="4363" width="11.42578125" style="122" bestFit="1" customWidth="1"/>
    <col min="4364" max="4364" width="9.5703125" style="122" bestFit="1" customWidth="1"/>
    <col min="4365" max="4366" width="0" style="122" hidden="1" customWidth="1"/>
    <col min="4367" max="4367" width="11.42578125" style="122" customWidth="1"/>
    <col min="4368" max="4368" width="9.85546875" style="122" customWidth="1"/>
    <col min="4369" max="4369" width="12.5703125" style="122" customWidth="1"/>
    <col min="4370" max="4370" width="11.42578125" style="122" bestFit="1" customWidth="1"/>
    <col min="4371" max="4608" width="9.140625" style="122"/>
    <col min="4609" max="4609" width="5.140625" style="122" customWidth="1"/>
    <col min="4610" max="4610" width="26.28515625" style="122" customWidth="1"/>
    <col min="4611" max="4611" width="11.140625" style="122" customWidth="1"/>
    <col min="4612" max="4612" width="8.85546875" style="122" customWidth="1"/>
    <col min="4613" max="4613" width="11.5703125" style="122" customWidth="1"/>
    <col min="4614" max="4614" width="9.28515625" style="122" customWidth="1"/>
    <col min="4615" max="4615" width="11.28515625" style="122" customWidth="1"/>
    <col min="4616" max="4616" width="9.42578125" style="122" customWidth="1"/>
    <col min="4617" max="4617" width="11.42578125" style="122" bestFit="1" customWidth="1"/>
    <col min="4618" max="4618" width="9.5703125" style="122" bestFit="1" customWidth="1"/>
    <col min="4619" max="4619" width="11.42578125" style="122" bestFit="1" customWidth="1"/>
    <col min="4620" max="4620" width="9.5703125" style="122" bestFit="1" customWidth="1"/>
    <col min="4621" max="4622" width="0" style="122" hidden="1" customWidth="1"/>
    <col min="4623" max="4623" width="11.42578125" style="122" customWidth="1"/>
    <col min="4624" max="4624" width="9.85546875" style="122" customWidth="1"/>
    <col min="4625" max="4625" width="12.5703125" style="122" customWidth="1"/>
    <col min="4626" max="4626" width="11.42578125" style="122" bestFit="1" customWidth="1"/>
    <col min="4627" max="4864" width="9.140625" style="122"/>
    <col min="4865" max="4865" width="5.140625" style="122" customWidth="1"/>
    <col min="4866" max="4866" width="26.28515625" style="122" customWidth="1"/>
    <col min="4867" max="4867" width="11.140625" style="122" customWidth="1"/>
    <col min="4868" max="4868" width="8.85546875" style="122" customWidth="1"/>
    <col min="4869" max="4869" width="11.5703125" style="122" customWidth="1"/>
    <col min="4870" max="4870" width="9.28515625" style="122" customWidth="1"/>
    <col min="4871" max="4871" width="11.28515625" style="122" customWidth="1"/>
    <col min="4872" max="4872" width="9.42578125" style="122" customWidth="1"/>
    <col min="4873" max="4873" width="11.42578125" style="122" bestFit="1" customWidth="1"/>
    <col min="4874" max="4874" width="9.5703125" style="122" bestFit="1" customWidth="1"/>
    <col min="4875" max="4875" width="11.42578125" style="122" bestFit="1" customWidth="1"/>
    <col min="4876" max="4876" width="9.5703125" style="122" bestFit="1" customWidth="1"/>
    <col min="4877" max="4878" width="0" style="122" hidden="1" customWidth="1"/>
    <col min="4879" max="4879" width="11.42578125" style="122" customWidth="1"/>
    <col min="4880" max="4880" width="9.85546875" style="122" customWidth="1"/>
    <col min="4881" max="4881" width="12.5703125" style="122" customWidth="1"/>
    <col min="4882" max="4882" width="11.42578125" style="122" bestFit="1" customWidth="1"/>
    <col min="4883" max="5120" width="9.140625" style="122"/>
    <col min="5121" max="5121" width="5.140625" style="122" customWidth="1"/>
    <col min="5122" max="5122" width="26.28515625" style="122" customWidth="1"/>
    <col min="5123" max="5123" width="11.140625" style="122" customWidth="1"/>
    <col min="5124" max="5124" width="8.85546875" style="122" customWidth="1"/>
    <col min="5125" max="5125" width="11.5703125" style="122" customWidth="1"/>
    <col min="5126" max="5126" width="9.28515625" style="122" customWidth="1"/>
    <col min="5127" max="5127" width="11.28515625" style="122" customWidth="1"/>
    <col min="5128" max="5128" width="9.42578125" style="122" customWidth="1"/>
    <col min="5129" max="5129" width="11.42578125" style="122" bestFit="1" customWidth="1"/>
    <col min="5130" max="5130" width="9.5703125" style="122" bestFit="1" customWidth="1"/>
    <col min="5131" max="5131" width="11.42578125" style="122" bestFit="1" customWidth="1"/>
    <col min="5132" max="5132" width="9.5703125" style="122" bestFit="1" customWidth="1"/>
    <col min="5133" max="5134" width="0" style="122" hidden="1" customWidth="1"/>
    <col min="5135" max="5135" width="11.42578125" style="122" customWidth="1"/>
    <col min="5136" max="5136" width="9.85546875" style="122" customWidth="1"/>
    <col min="5137" max="5137" width="12.5703125" style="122" customWidth="1"/>
    <col min="5138" max="5138" width="11.42578125" style="122" bestFit="1" customWidth="1"/>
    <col min="5139" max="5376" width="9.140625" style="122"/>
    <col min="5377" max="5377" width="5.140625" style="122" customWidth="1"/>
    <col min="5378" max="5378" width="26.28515625" style="122" customWidth="1"/>
    <col min="5379" max="5379" width="11.140625" style="122" customWidth="1"/>
    <col min="5380" max="5380" width="8.85546875" style="122" customWidth="1"/>
    <col min="5381" max="5381" width="11.5703125" style="122" customWidth="1"/>
    <col min="5382" max="5382" width="9.28515625" style="122" customWidth="1"/>
    <col min="5383" max="5383" width="11.28515625" style="122" customWidth="1"/>
    <col min="5384" max="5384" width="9.42578125" style="122" customWidth="1"/>
    <col min="5385" max="5385" width="11.42578125" style="122" bestFit="1" customWidth="1"/>
    <col min="5386" max="5386" width="9.5703125" style="122" bestFit="1" customWidth="1"/>
    <col min="5387" max="5387" width="11.42578125" style="122" bestFit="1" customWidth="1"/>
    <col min="5388" max="5388" width="9.5703125" style="122" bestFit="1" customWidth="1"/>
    <col min="5389" max="5390" width="0" style="122" hidden="1" customWidth="1"/>
    <col min="5391" max="5391" width="11.42578125" style="122" customWidth="1"/>
    <col min="5392" max="5392" width="9.85546875" style="122" customWidth="1"/>
    <col min="5393" max="5393" width="12.5703125" style="122" customWidth="1"/>
    <col min="5394" max="5394" width="11.42578125" style="122" bestFit="1" customWidth="1"/>
    <col min="5395" max="5632" width="9.140625" style="122"/>
    <col min="5633" max="5633" width="5.140625" style="122" customWidth="1"/>
    <col min="5634" max="5634" width="26.28515625" style="122" customWidth="1"/>
    <col min="5635" max="5635" width="11.140625" style="122" customWidth="1"/>
    <col min="5636" max="5636" width="8.85546875" style="122" customWidth="1"/>
    <col min="5637" max="5637" width="11.5703125" style="122" customWidth="1"/>
    <col min="5638" max="5638" width="9.28515625" style="122" customWidth="1"/>
    <col min="5639" max="5639" width="11.28515625" style="122" customWidth="1"/>
    <col min="5640" max="5640" width="9.42578125" style="122" customWidth="1"/>
    <col min="5641" max="5641" width="11.42578125" style="122" bestFit="1" customWidth="1"/>
    <col min="5642" max="5642" width="9.5703125" style="122" bestFit="1" customWidth="1"/>
    <col min="5643" max="5643" width="11.42578125" style="122" bestFit="1" customWidth="1"/>
    <col min="5644" max="5644" width="9.5703125" style="122" bestFit="1" customWidth="1"/>
    <col min="5645" max="5646" width="0" style="122" hidden="1" customWidth="1"/>
    <col min="5647" max="5647" width="11.42578125" style="122" customWidth="1"/>
    <col min="5648" max="5648" width="9.85546875" style="122" customWidth="1"/>
    <col min="5649" max="5649" width="12.5703125" style="122" customWidth="1"/>
    <col min="5650" max="5650" width="11.42578125" style="122" bestFit="1" customWidth="1"/>
    <col min="5651" max="5888" width="9.140625" style="122"/>
    <col min="5889" max="5889" width="5.140625" style="122" customWidth="1"/>
    <col min="5890" max="5890" width="26.28515625" style="122" customWidth="1"/>
    <col min="5891" max="5891" width="11.140625" style="122" customWidth="1"/>
    <col min="5892" max="5892" width="8.85546875" style="122" customWidth="1"/>
    <col min="5893" max="5893" width="11.5703125" style="122" customWidth="1"/>
    <col min="5894" max="5894" width="9.28515625" style="122" customWidth="1"/>
    <col min="5895" max="5895" width="11.28515625" style="122" customWidth="1"/>
    <col min="5896" max="5896" width="9.42578125" style="122" customWidth="1"/>
    <col min="5897" max="5897" width="11.42578125" style="122" bestFit="1" customWidth="1"/>
    <col min="5898" max="5898" width="9.5703125" style="122" bestFit="1" customWidth="1"/>
    <col min="5899" max="5899" width="11.42578125" style="122" bestFit="1" customWidth="1"/>
    <col min="5900" max="5900" width="9.5703125" style="122" bestFit="1" customWidth="1"/>
    <col min="5901" max="5902" width="0" style="122" hidden="1" customWidth="1"/>
    <col min="5903" max="5903" width="11.42578125" style="122" customWidth="1"/>
    <col min="5904" max="5904" width="9.85546875" style="122" customWidth="1"/>
    <col min="5905" max="5905" width="12.5703125" style="122" customWidth="1"/>
    <col min="5906" max="5906" width="11.42578125" style="122" bestFit="1" customWidth="1"/>
    <col min="5907" max="6144" width="9.140625" style="122"/>
    <col min="6145" max="6145" width="5.140625" style="122" customWidth="1"/>
    <col min="6146" max="6146" width="26.28515625" style="122" customWidth="1"/>
    <col min="6147" max="6147" width="11.140625" style="122" customWidth="1"/>
    <col min="6148" max="6148" width="8.85546875" style="122" customWidth="1"/>
    <col min="6149" max="6149" width="11.5703125" style="122" customWidth="1"/>
    <col min="6150" max="6150" width="9.28515625" style="122" customWidth="1"/>
    <col min="6151" max="6151" width="11.28515625" style="122" customWidth="1"/>
    <col min="6152" max="6152" width="9.42578125" style="122" customWidth="1"/>
    <col min="6153" max="6153" width="11.42578125" style="122" bestFit="1" customWidth="1"/>
    <col min="6154" max="6154" width="9.5703125" style="122" bestFit="1" customWidth="1"/>
    <col min="6155" max="6155" width="11.42578125" style="122" bestFit="1" customWidth="1"/>
    <col min="6156" max="6156" width="9.5703125" style="122" bestFit="1" customWidth="1"/>
    <col min="6157" max="6158" width="0" style="122" hidden="1" customWidth="1"/>
    <col min="6159" max="6159" width="11.42578125" style="122" customWidth="1"/>
    <col min="6160" max="6160" width="9.85546875" style="122" customWidth="1"/>
    <col min="6161" max="6161" width="12.5703125" style="122" customWidth="1"/>
    <col min="6162" max="6162" width="11.42578125" style="122" bestFit="1" customWidth="1"/>
    <col min="6163" max="6400" width="9.140625" style="122"/>
    <col min="6401" max="6401" width="5.140625" style="122" customWidth="1"/>
    <col min="6402" max="6402" width="26.28515625" style="122" customWidth="1"/>
    <col min="6403" max="6403" width="11.140625" style="122" customWidth="1"/>
    <col min="6404" max="6404" width="8.85546875" style="122" customWidth="1"/>
    <col min="6405" max="6405" width="11.5703125" style="122" customWidth="1"/>
    <col min="6406" max="6406" width="9.28515625" style="122" customWidth="1"/>
    <col min="6407" max="6407" width="11.28515625" style="122" customWidth="1"/>
    <col min="6408" max="6408" width="9.42578125" style="122" customWidth="1"/>
    <col min="6409" max="6409" width="11.42578125" style="122" bestFit="1" customWidth="1"/>
    <col min="6410" max="6410" width="9.5703125" style="122" bestFit="1" customWidth="1"/>
    <col min="6411" max="6411" width="11.42578125" style="122" bestFit="1" customWidth="1"/>
    <col min="6412" max="6412" width="9.5703125" style="122" bestFit="1" customWidth="1"/>
    <col min="6413" max="6414" width="0" style="122" hidden="1" customWidth="1"/>
    <col min="6415" max="6415" width="11.42578125" style="122" customWidth="1"/>
    <col min="6416" max="6416" width="9.85546875" style="122" customWidth="1"/>
    <col min="6417" max="6417" width="12.5703125" style="122" customWidth="1"/>
    <col min="6418" max="6418" width="11.42578125" style="122" bestFit="1" customWidth="1"/>
    <col min="6419" max="6656" width="9.140625" style="122"/>
    <col min="6657" max="6657" width="5.140625" style="122" customWidth="1"/>
    <col min="6658" max="6658" width="26.28515625" style="122" customWidth="1"/>
    <col min="6659" max="6659" width="11.140625" style="122" customWidth="1"/>
    <col min="6660" max="6660" width="8.85546875" style="122" customWidth="1"/>
    <col min="6661" max="6661" width="11.5703125" style="122" customWidth="1"/>
    <col min="6662" max="6662" width="9.28515625" style="122" customWidth="1"/>
    <col min="6663" max="6663" width="11.28515625" style="122" customWidth="1"/>
    <col min="6664" max="6664" width="9.42578125" style="122" customWidth="1"/>
    <col min="6665" max="6665" width="11.42578125" style="122" bestFit="1" customWidth="1"/>
    <col min="6666" max="6666" width="9.5703125" style="122" bestFit="1" customWidth="1"/>
    <col min="6667" max="6667" width="11.42578125" style="122" bestFit="1" customWidth="1"/>
    <col min="6668" max="6668" width="9.5703125" style="122" bestFit="1" customWidth="1"/>
    <col min="6669" max="6670" width="0" style="122" hidden="1" customWidth="1"/>
    <col min="6671" max="6671" width="11.42578125" style="122" customWidth="1"/>
    <col min="6672" max="6672" width="9.85546875" style="122" customWidth="1"/>
    <col min="6673" max="6673" width="12.5703125" style="122" customWidth="1"/>
    <col min="6674" max="6674" width="11.42578125" style="122" bestFit="1" customWidth="1"/>
    <col min="6675" max="6912" width="9.140625" style="122"/>
    <col min="6913" max="6913" width="5.140625" style="122" customWidth="1"/>
    <col min="6914" max="6914" width="26.28515625" style="122" customWidth="1"/>
    <col min="6915" max="6915" width="11.140625" style="122" customWidth="1"/>
    <col min="6916" max="6916" width="8.85546875" style="122" customWidth="1"/>
    <col min="6917" max="6917" width="11.5703125" style="122" customWidth="1"/>
    <col min="6918" max="6918" width="9.28515625" style="122" customWidth="1"/>
    <col min="6919" max="6919" width="11.28515625" style="122" customWidth="1"/>
    <col min="6920" max="6920" width="9.42578125" style="122" customWidth="1"/>
    <col min="6921" max="6921" width="11.42578125" style="122" bestFit="1" customWidth="1"/>
    <col min="6922" max="6922" width="9.5703125" style="122" bestFit="1" customWidth="1"/>
    <col min="6923" max="6923" width="11.42578125" style="122" bestFit="1" customWidth="1"/>
    <col min="6924" max="6924" width="9.5703125" style="122" bestFit="1" customWidth="1"/>
    <col min="6925" max="6926" width="0" style="122" hidden="1" customWidth="1"/>
    <col min="6927" max="6927" width="11.42578125" style="122" customWidth="1"/>
    <col min="6928" max="6928" width="9.85546875" style="122" customWidth="1"/>
    <col min="6929" max="6929" width="12.5703125" style="122" customWidth="1"/>
    <col min="6930" max="6930" width="11.42578125" style="122" bestFit="1" customWidth="1"/>
    <col min="6931" max="7168" width="9.140625" style="122"/>
    <col min="7169" max="7169" width="5.140625" style="122" customWidth="1"/>
    <col min="7170" max="7170" width="26.28515625" style="122" customWidth="1"/>
    <col min="7171" max="7171" width="11.140625" style="122" customWidth="1"/>
    <col min="7172" max="7172" width="8.85546875" style="122" customWidth="1"/>
    <col min="7173" max="7173" width="11.5703125" style="122" customWidth="1"/>
    <col min="7174" max="7174" width="9.28515625" style="122" customWidth="1"/>
    <col min="7175" max="7175" width="11.28515625" style="122" customWidth="1"/>
    <col min="7176" max="7176" width="9.42578125" style="122" customWidth="1"/>
    <col min="7177" max="7177" width="11.42578125" style="122" bestFit="1" customWidth="1"/>
    <col min="7178" max="7178" width="9.5703125" style="122" bestFit="1" customWidth="1"/>
    <col min="7179" max="7179" width="11.42578125" style="122" bestFit="1" customWidth="1"/>
    <col min="7180" max="7180" width="9.5703125" style="122" bestFit="1" customWidth="1"/>
    <col min="7181" max="7182" width="0" style="122" hidden="1" customWidth="1"/>
    <col min="7183" max="7183" width="11.42578125" style="122" customWidth="1"/>
    <col min="7184" max="7184" width="9.85546875" style="122" customWidth="1"/>
    <col min="7185" max="7185" width="12.5703125" style="122" customWidth="1"/>
    <col min="7186" max="7186" width="11.42578125" style="122" bestFit="1" customWidth="1"/>
    <col min="7187" max="7424" width="9.140625" style="122"/>
    <col min="7425" max="7425" width="5.140625" style="122" customWidth="1"/>
    <col min="7426" max="7426" width="26.28515625" style="122" customWidth="1"/>
    <col min="7427" max="7427" width="11.140625" style="122" customWidth="1"/>
    <col min="7428" max="7428" width="8.85546875" style="122" customWidth="1"/>
    <col min="7429" max="7429" width="11.5703125" style="122" customWidth="1"/>
    <col min="7430" max="7430" width="9.28515625" style="122" customWidth="1"/>
    <col min="7431" max="7431" width="11.28515625" style="122" customWidth="1"/>
    <col min="7432" max="7432" width="9.42578125" style="122" customWidth="1"/>
    <col min="7433" max="7433" width="11.42578125" style="122" bestFit="1" customWidth="1"/>
    <col min="7434" max="7434" width="9.5703125" style="122" bestFit="1" customWidth="1"/>
    <col min="7435" max="7435" width="11.42578125" style="122" bestFit="1" customWidth="1"/>
    <col min="7436" max="7436" width="9.5703125" style="122" bestFit="1" customWidth="1"/>
    <col min="7437" max="7438" width="0" style="122" hidden="1" customWidth="1"/>
    <col min="7439" max="7439" width="11.42578125" style="122" customWidth="1"/>
    <col min="7440" max="7440" width="9.85546875" style="122" customWidth="1"/>
    <col min="7441" max="7441" width="12.5703125" style="122" customWidth="1"/>
    <col min="7442" max="7442" width="11.42578125" style="122" bestFit="1" customWidth="1"/>
    <col min="7443" max="7680" width="9.140625" style="122"/>
    <col min="7681" max="7681" width="5.140625" style="122" customWidth="1"/>
    <col min="7682" max="7682" width="26.28515625" style="122" customWidth="1"/>
    <col min="7683" max="7683" width="11.140625" style="122" customWidth="1"/>
    <col min="7684" max="7684" width="8.85546875" style="122" customWidth="1"/>
    <col min="7685" max="7685" width="11.5703125" style="122" customWidth="1"/>
    <col min="7686" max="7686" width="9.28515625" style="122" customWidth="1"/>
    <col min="7687" max="7687" width="11.28515625" style="122" customWidth="1"/>
    <col min="7688" max="7688" width="9.42578125" style="122" customWidth="1"/>
    <col min="7689" max="7689" width="11.42578125" style="122" bestFit="1" customWidth="1"/>
    <col min="7690" max="7690" width="9.5703125" style="122" bestFit="1" customWidth="1"/>
    <col min="7691" max="7691" width="11.42578125" style="122" bestFit="1" customWidth="1"/>
    <col min="7692" max="7692" width="9.5703125" style="122" bestFit="1" customWidth="1"/>
    <col min="7693" max="7694" width="0" style="122" hidden="1" customWidth="1"/>
    <col min="7695" max="7695" width="11.42578125" style="122" customWidth="1"/>
    <col min="7696" max="7696" width="9.85546875" style="122" customWidth="1"/>
    <col min="7697" max="7697" width="12.5703125" style="122" customWidth="1"/>
    <col min="7698" max="7698" width="11.42578125" style="122" bestFit="1" customWidth="1"/>
    <col min="7699" max="7936" width="9.140625" style="122"/>
    <col min="7937" max="7937" width="5.140625" style="122" customWidth="1"/>
    <col min="7938" max="7938" width="26.28515625" style="122" customWidth="1"/>
    <col min="7939" max="7939" width="11.140625" style="122" customWidth="1"/>
    <col min="7940" max="7940" width="8.85546875" style="122" customWidth="1"/>
    <col min="7941" max="7941" width="11.5703125" style="122" customWidth="1"/>
    <col min="7942" max="7942" width="9.28515625" style="122" customWidth="1"/>
    <col min="7943" max="7943" width="11.28515625" style="122" customWidth="1"/>
    <col min="7944" max="7944" width="9.42578125" style="122" customWidth="1"/>
    <col min="7945" max="7945" width="11.42578125" style="122" bestFit="1" customWidth="1"/>
    <col min="7946" max="7946" width="9.5703125" style="122" bestFit="1" customWidth="1"/>
    <col min="7947" max="7947" width="11.42578125" style="122" bestFit="1" customWidth="1"/>
    <col min="7948" max="7948" width="9.5703125" style="122" bestFit="1" customWidth="1"/>
    <col min="7949" max="7950" width="0" style="122" hidden="1" customWidth="1"/>
    <col min="7951" max="7951" width="11.42578125" style="122" customWidth="1"/>
    <col min="7952" max="7952" width="9.85546875" style="122" customWidth="1"/>
    <col min="7953" max="7953" width="12.5703125" style="122" customWidth="1"/>
    <col min="7954" max="7954" width="11.42578125" style="122" bestFit="1" customWidth="1"/>
    <col min="7955" max="8192" width="9.140625" style="122"/>
    <col min="8193" max="8193" width="5.140625" style="122" customWidth="1"/>
    <col min="8194" max="8194" width="26.28515625" style="122" customWidth="1"/>
    <col min="8195" max="8195" width="11.140625" style="122" customWidth="1"/>
    <col min="8196" max="8196" width="8.85546875" style="122" customWidth="1"/>
    <col min="8197" max="8197" width="11.5703125" style="122" customWidth="1"/>
    <col min="8198" max="8198" width="9.28515625" style="122" customWidth="1"/>
    <col min="8199" max="8199" width="11.28515625" style="122" customWidth="1"/>
    <col min="8200" max="8200" width="9.42578125" style="122" customWidth="1"/>
    <col min="8201" max="8201" width="11.42578125" style="122" bestFit="1" customWidth="1"/>
    <col min="8202" max="8202" width="9.5703125" style="122" bestFit="1" customWidth="1"/>
    <col min="8203" max="8203" width="11.42578125" style="122" bestFit="1" customWidth="1"/>
    <col min="8204" max="8204" width="9.5703125" style="122" bestFit="1" customWidth="1"/>
    <col min="8205" max="8206" width="0" style="122" hidden="1" customWidth="1"/>
    <col min="8207" max="8207" width="11.42578125" style="122" customWidth="1"/>
    <col min="8208" max="8208" width="9.85546875" style="122" customWidth="1"/>
    <col min="8209" max="8209" width="12.5703125" style="122" customWidth="1"/>
    <col min="8210" max="8210" width="11.42578125" style="122" bestFit="1" customWidth="1"/>
    <col min="8211" max="8448" width="9.140625" style="122"/>
    <col min="8449" max="8449" width="5.140625" style="122" customWidth="1"/>
    <col min="8450" max="8450" width="26.28515625" style="122" customWidth="1"/>
    <col min="8451" max="8451" width="11.140625" style="122" customWidth="1"/>
    <col min="8452" max="8452" width="8.85546875" style="122" customWidth="1"/>
    <col min="8453" max="8453" width="11.5703125" style="122" customWidth="1"/>
    <col min="8454" max="8454" width="9.28515625" style="122" customWidth="1"/>
    <col min="8455" max="8455" width="11.28515625" style="122" customWidth="1"/>
    <col min="8456" max="8456" width="9.42578125" style="122" customWidth="1"/>
    <col min="8457" max="8457" width="11.42578125" style="122" bestFit="1" customWidth="1"/>
    <col min="8458" max="8458" width="9.5703125" style="122" bestFit="1" customWidth="1"/>
    <col min="8459" max="8459" width="11.42578125" style="122" bestFit="1" customWidth="1"/>
    <col min="8460" max="8460" width="9.5703125" style="122" bestFit="1" customWidth="1"/>
    <col min="8461" max="8462" width="0" style="122" hidden="1" customWidth="1"/>
    <col min="8463" max="8463" width="11.42578125" style="122" customWidth="1"/>
    <col min="8464" max="8464" width="9.85546875" style="122" customWidth="1"/>
    <col min="8465" max="8465" width="12.5703125" style="122" customWidth="1"/>
    <col min="8466" max="8466" width="11.42578125" style="122" bestFit="1" customWidth="1"/>
    <col min="8467" max="8704" width="9.140625" style="122"/>
    <col min="8705" max="8705" width="5.140625" style="122" customWidth="1"/>
    <col min="8706" max="8706" width="26.28515625" style="122" customWidth="1"/>
    <col min="8707" max="8707" width="11.140625" style="122" customWidth="1"/>
    <col min="8708" max="8708" width="8.85546875" style="122" customWidth="1"/>
    <col min="8709" max="8709" width="11.5703125" style="122" customWidth="1"/>
    <col min="8710" max="8710" width="9.28515625" style="122" customWidth="1"/>
    <col min="8711" max="8711" width="11.28515625" style="122" customWidth="1"/>
    <col min="8712" max="8712" width="9.42578125" style="122" customWidth="1"/>
    <col min="8713" max="8713" width="11.42578125" style="122" bestFit="1" customWidth="1"/>
    <col min="8714" max="8714" width="9.5703125" style="122" bestFit="1" customWidth="1"/>
    <col min="8715" max="8715" width="11.42578125" style="122" bestFit="1" customWidth="1"/>
    <col min="8716" max="8716" width="9.5703125" style="122" bestFit="1" customWidth="1"/>
    <col min="8717" max="8718" width="0" style="122" hidden="1" customWidth="1"/>
    <col min="8719" max="8719" width="11.42578125" style="122" customWidth="1"/>
    <col min="8720" max="8720" width="9.85546875" style="122" customWidth="1"/>
    <col min="8721" max="8721" width="12.5703125" style="122" customWidth="1"/>
    <col min="8722" max="8722" width="11.42578125" style="122" bestFit="1" customWidth="1"/>
    <col min="8723" max="8960" width="9.140625" style="122"/>
    <col min="8961" max="8961" width="5.140625" style="122" customWidth="1"/>
    <col min="8962" max="8962" width="26.28515625" style="122" customWidth="1"/>
    <col min="8963" max="8963" width="11.140625" style="122" customWidth="1"/>
    <col min="8964" max="8964" width="8.85546875" style="122" customWidth="1"/>
    <col min="8965" max="8965" width="11.5703125" style="122" customWidth="1"/>
    <col min="8966" max="8966" width="9.28515625" style="122" customWidth="1"/>
    <col min="8967" max="8967" width="11.28515625" style="122" customWidth="1"/>
    <col min="8968" max="8968" width="9.42578125" style="122" customWidth="1"/>
    <col min="8969" max="8969" width="11.42578125" style="122" bestFit="1" customWidth="1"/>
    <col min="8970" max="8970" width="9.5703125" style="122" bestFit="1" customWidth="1"/>
    <col min="8971" max="8971" width="11.42578125" style="122" bestFit="1" customWidth="1"/>
    <col min="8972" max="8972" width="9.5703125" style="122" bestFit="1" customWidth="1"/>
    <col min="8973" max="8974" width="0" style="122" hidden="1" customWidth="1"/>
    <col min="8975" max="8975" width="11.42578125" style="122" customWidth="1"/>
    <col min="8976" max="8976" width="9.85546875" style="122" customWidth="1"/>
    <col min="8977" max="8977" width="12.5703125" style="122" customWidth="1"/>
    <col min="8978" max="8978" width="11.42578125" style="122" bestFit="1" customWidth="1"/>
    <col min="8979" max="9216" width="9.140625" style="122"/>
    <col min="9217" max="9217" width="5.140625" style="122" customWidth="1"/>
    <col min="9218" max="9218" width="26.28515625" style="122" customWidth="1"/>
    <col min="9219" max="9219" width="11.140625" style="122" customWidth="1"/>
    <col min="9220" max="9220" width="8.85546875" style="122" customWidth="1"/>
    <col min="9221" max="9221" width="11.5703125" style="122" customWidth="1"/>
    <col min="9222" max="9222" width="9.28515625" style="122" customWidth="1"/>
    <col min="9223" max="9223" width="11.28515625" style="122" customWidth="1"/>
    <col min="9224" max="9224" width="9.42578125" style="122" customWidth="1"/>
    <col min="9225" max="9225" width="11.42578125" style="122" bestFit="1" customWidth="1"/>
    <col min="9226" max="9226" width="9.5703125" style="122" bestFit="1" customWidth="1"/>
    <col min="9227" max="9227" width="11.42578125" style="122" bestFit="1" customWidth="1"/>
    <col min="9228" max="9228" width="9.5703125" style="122" bestFit="1" customWidth="1"/>
    <col min="9229" max="9230" width="0" style="122" hidden="1" customWidth="1"/>
    <col min="9231" max="9231" width="11.42578125" style="122" customWidth="1"/>
    <col min="9232" max="9232" width="9.85546875" style="122" customWidth="1"/>
    <col min="9233" max="9233" width="12.5703125" style="122" customWidth="1"/>
    <col min="9234" max="9234" width="11.42578125" style="122" bestFit="1" customWidth="1"/>
    <col min="9235" max="9472" width="9.140625" style="122"/>
    <col min="9473" max="9473" width="5.140625" style="122" customWidth="1"/>
    <col min="9474" max="9474" width="26.28515625" style="122" customWidth="1"/>
    <col min="9475" max="9475" width="11.140625" style="122" customWidth="1"/>
    <col min="9476" max="9476" width="8.85546875" style="122" customWidth="1"/>
    <col min="9477" max="9477" width="11.5703125" style="122" customWidth="1"/>
    <col min="9478" max="9478" width="9.28515625" style="122" customWidth="1"/>
    <col min="9479" max="9479" width="11.28515625" style="122" customWidth="1"/>
    <col min="9480" max="9480" width="9.42578125" style="122" customWidth="1"/>
    <col min="9481" max="9481" width="11.42578125" style="122" bestFit="1" customWidth="1"/>
    <col min="9482" max="9482" width="9.5703125" style="122" bestFit="1" customWidth="1"/>
    <col min="9483" max="9483" width="11.42578125" style="122" bestFit="1" customWidth="1"/>
    <col min="9484" max="9484" width="9.5703125" style="122" bestFit="1" customWidth="1"/>
    <col min="9485" max="9486" width="0" style="122" hidden="1" customWidth="1"/>
    <col min="9487" max="9487" width="11.42578125" style="122" customWidth="1"/>
    <col min="9488" max="9488" width="9.85546875" style="122" customWidth="1"/>
    <col min="9489" max="9489" width="12.5703125" style="122" customWidth="1"/>
    <col min="9490" max="9490" width="11.42578125" style="122" bestFit="1" customWidth="1"/>
    <col min="9491" max="9728" width="9.140625" style="122"/>
    <col min="9729" max="9729" width="5.140625" style="122" customWidth="1"/>
    <col min="9730" max="9730" width="26.28515625" style="122" customWidth="1"/>
    <col min="9731" max="9731" width="11.140625" style="122" customWidth="1"/>
    <col min="9732" max="9732" width="8.85546875" style="122" customWidth="1"/>
    <col min="9733" max="9733" width="11.5703125" style="122" customWidth="1"/>
    <col min="9734" max="9734" width="9.28515625" style="122" customWidth="1"/>
    <col min="9735" max="9735" width="11.28515625" style="122" customWidth="1"/>
    <col min="9736" max="9736" width="9.42578125" style="122" customWidth="1"/>
    <col min="9737" max="9737" width="11.42578125" style="122" bestFit="1" customWidth="1"/>
    <col min="9738" max="9738" width="9.5703125" style="122" bestFit="1" customWidth="1"/>
    <col min="9739" max="9739" width="11.42578125" style="122" bestFit="1" customWidth="1"/>
    <col min="9740" max="9740" width="9.5703125" style="122" bestFit="1" customWidth="1"/>
    <col min="9741" max="9742" width="0" style="122" hidden="1" customWidth="1"/>
    <col min="9743" max="9743" width="11.42578125" style="122" customWidth="1"/>
    <col min="9744" max="9744" width="9.85546875" style="122" customWidth="1"/>
    <col min="9745" max="9745" width="12.5703125" style="122" customWidth="1"/>
    <col min="9746" max="9746" width="11.42578125" style="122" bestFit="1" customWidth="1"/>
    <col min="9747" max="9984" width="9.140625" style="122"/>
    <col min="9985" max="9985" width="5.140625" style="122" customWidth="1"/>
    <col min="9986" max="9986" width="26.28515625" style="122" customWidth="1"/>
    <col min="9987" max="9987" width="11.140625" style="122" customWidth="1"/>
    <col min="9988" max="9988" width="8.85546875" style="122" customWidth="1"/>
    <col min="9989" max="9989" width="11.5703125" style="122" customWidth="1"/>
    <col min="9990" max="9990" width="9.28515625" style="122" customWidth="1"/>
    <col min="9991" max="9991" width="11.28515625" style="122" customWidth="1"/>
    <col min="9992" max="9992" width="9.42578125" style="122" customWidth="1"/>
    <col min="9993" max="9993" width="11.42578125" style="122" bestFit="1" customWidth="1"/>
    <col min="9994" max="9994" width="9.5703125" style="122" bestFit="1" customWidth="1"/>
    <col min="9995" max="9995" width="11.42578125" style="122" bestFit="1" customWidth="1"/>
    <col min="9996" max="9996" width="9.5703125" style="122" bestFit="1" customWidth="1"/>
    <col min="9997" max="9998" width="0" style="122" hidden="1" customWidth="1"/>
    <col min="9999" max="9999" width="11.42578125" style="122" customWidth="1"/>
    <col min="10000" max="10000" width="9.85546875" style="122" customWidth="1"/>
    <col min="10001" max="10001" width="12.5703125" style="122" customWidth="1"/>
    <col min="10002" max="10002" width="11.42578125" style="122" bestFit="1" customWidth="1"/>
    <col min="10003" max="10240" width="9.140625" style="122"/>
    <col min="10241" max="10241" width="5.140625" style="122" customWidth="1"/>
    <col min="10242" max="10242" width="26.28515625" style="122" customWidth="1"/>
    <col min="10243" max="10243" width="11.140625" style="122" customWidth="1"/>
    <col min="10244" max="10244" width="8.85546875" style="122" customWidth="1"/>
    <col min="10245" max="10245" width="11.5703125" style="122" customWidth="1"/>
    <col min="10246" max="10246" width="9.28515625" style="122" customWidth="1"/>
    <col min="10247" max="10247" width="11.28515625" style="122" customWidth="1"/>
    <col min="10248" max="10248" width="9.42578125" style="122" customWidth="1"/>
    <col min="10249" max="10249" width="11.42578125" style="122" bestFit="1" customWidth="1"/>
    <col min="10250" max="10250" width="9.5703125" style="122" bestFit="1" customWidth="1"/>
    <col min="10251" max="10251" width="11.42578125" style="122" bestFit="1" customWidth="1"/>
    <col min="10252" max="10252" width="9.5703125" style="122" bestFit="1" customWidth="1"/>
    <col min="10253" max="10254" width="0" style="122" hidden="1" customWidth="1"/>
    <col min="10255" max="10255" width="11.42578125" style="122" customWidth="1"/>
    <col min="10256" max="10256" width="9.85546875" style="122" customWidth="1"/>
    <col min="10257" max="10257" width="12.5703125" style="122" customWidth="1"/>
    <col min="10258" max="10258" width="11.42578125" style="122" bestFit="1" customWidth="1"/>
    <col min="10259" max="10496" width="9.140625" style="122"/>
    <col min="10497" max="10497" width="5.140625" style="122" customWidth="1"/>
    <col min="10498" max="10498" width="26.28515625" style="122" customWidth="1"/>
    <col min="10499" max="10499" width="11.140625" style="122" customWidth="1"/>
    <col min="10500" max="10500" width="8.85546875" style="122" customWidth="1"/>
    <col min="10501" max="10501" width="11.5703125" style="122" customWidth="1"/>
    <col min="10502" max="10502" width="9.28515625" style="122" customWidth="1"/>
    <col min="10503" max="10503" width="11.28515625" style="122" customWidth="1"/>
    <col min="10504" max="10504" width="9.42578125" style="122" customWidth="1"/>
    <col min="10505" max="10505" width="11.42578125" style="122" bestFit="1" customWidth="1"/>
    <col min="10506" max="10506" width="9.5703125" style="122" bestFit="1" customWidth="1"/>
    <col min="10507" max="10507" width="11.42578125" style="122" bestFit="1" customWidth="1"/>
    <col min="10508" max="10508" width="9.5703125" style="122" bestFit="1" customWidth="1"/>
    <col min="10509" max="10510" width="0" style="122" hidden="1" customWidth="1"/>
    <col min="10511" max="10511" width="11.42578125" style="122" customWidth="1"/>
    <col min="10512" max="10512" width="9.85546875" style="122" customWidth="1"/>
    <col min="10513" max="10513" width="12.5703125" style="122" customWidth="1"/>
    <col min="10514" max="10514" width="11.42578125" style="122" bestFit="1" customWidth="1"/>
    <col min="10515" max="10752" width="9.140625" style="122"/>
    <col min="10753" max="10753" width="5.140625" style="122" customWidth="1"/>
    <col min="10754" max="10754" width="26.28515625" style="122" customWidth="1"/>
    <col min="10755" max="10755" width="11.140625" style="122" customWidth="1"/>
    <col min="10756" max="10756" width="8.85546875" style="122" customWidth="1"/>
    <col min="10757" max="10757" width="11.5703125" style="122" customWidth="1"/>
    <col min="10758" max="10758" width="9.28515625" style="122" customWidth="1"/>
    <col min="10759" max="10759" width="11.28515625" style="122" customWidth="1"/>
    <col min="10760" max="10760" width="9.42578125" style="122" customWidth="1"/>
    <col min="10761" max="10761" width="11.42578125" style="122" bestFit="1" customWidth="1"/>
    <col min="10762" max="10762" width="9.5703125" style="122" bestFit="1" customWidth="1"/>
    <col min="10763" max="10763" width="11.42578125" style="122" bestFit="1" customWidth="1"/>
    <col min="10764" max="10764" width="9.5703125" style="122" bestFit="1" customWidth="1"/>
    <col min="10765" max="10766" width="0" style="122" hidden="1" customWidth="1"/>
    <col min="10767" max="10767" width="11.42578125" style="122" customWidth="1"/>
    <col min="10768" max="10768" width="9.85546875" style="122" customWidth="1"/>
    <col min="10769" max="10769" width="12.5703125" style="122" customWidth="1"/>
    <col min="10770" max="10770" width="11.42578125" style="122" bestFit="1" customWidth="1"/>
    <col min="10771" max="11008" width="9.140625" style="122"/>
    <col min="11009" max="11009" width="5.140625" style="122" customWidth="1"/>
    <col min="11010" max="11010" width="26.28515625" style="122" customWidth="1"/>
    <col min="11011" max="11011" width="11.140625" style="122" customWidth="1"/>
    <col min="11012" max="11012" width="8.85546875" style="122" customWidth="1"/>
    <col min="11013" max="11013" width="11.5703125" style="122" customWidth="1"/>
    <col min="11014" max="11014" width="9.28515625" style="122" customWidth="1"/>
    <col min="11015" max="11015" width="11.28515625" style="122" customWidth="1"/>
    <col min="11016" max="11016" width="9.42578125" style="122" customWidth="1"/>
    <col min="11017" max="11017" width="11.42578125" style="122" bestFit="1" customWidth="1"/>
    <col min="11018" max="11018" width="9.5703125" style="122" bestFit="1" customWidth="1"/>
    <col min="11019" max="11019" width="11.42578125" style="122" bestFit="1" customWidth="1"/>
    <col min="11020" max="11020" width="9.5703125" style="122" bestFit="1" customWidth="1"/>
    <col min="11021" max="11022" width="0" style="122" hidden="1" customWidth="1"/>
    <col min="11023" max="11023" width="11.42578125" style="122" customWidth="1"/>
    <col min="11024" max="11024" width="9.85546875" style="122" customWidth="1"/>
    <col min="11025" max="11025" width="12.5703125" style="122" customWidth="1"/>
    <col min="11026" max="11026" width="11.42578125" style="122" bestFit="1" customWidth="1"/>
    <col min="11027" max="11264" width="9.140625" style="122"/>
    <col min="11265" max="11265" width="5.140625" style="122" customWidth="1"/>
    <col min="11266" max="11266" width="26.28515625" style="122" customWidth="1"/>
    <col min="11267" max="11267" width="11.140625" style="122" customWidth="1"/>
    <col min="11268" max="11268" width="8.85546875" style="122" customWidth="1"/>
    <col min="11269" max="11269" width="11.5703125" style="122" customWidth="1"/>
    <col min="11270" max="11270" width="9.28515625" style="122" customWidth="1"/>
    <col min="11271" max="11271" width="11.28515625" style="122" customWidth="1"/>
    <col min="11272" max="11272" width="9.42578125" style="122" customWidth="1"/>
    <col min="11273" max="11273" width="11.42578125" style="122" bestFit="1" customWidth="1"/>
    <col min="11274" max="11274" width="9.5703125" style="122" bestFit="1" customWidth="1"/>
    <col min="11275" max="11275" width="11.42578125" style="122" bestFit="1" customWidth="1"/>
    <col min="11276" max="11276" width="9.5703125" style="122" bestFit="1" customWidth="1"/>
    <col min="11277" max="11278" width="0" style="122" hidden="1" customWidth="1"/>
    <col min="11279" max="11279" width="11.42578125" style="122" customWidth="1"/>
    <col min="11280" max="11280" width="9.85546875" style="122" customWidth="1"/>
    <col min="11281" max="11281" width="12.5703125" style="122" customWidth="1"/>
    <col min="11282" max="11282" width="11.42578125" style="122" bestFit="1" customWidth="1"/>
    <col min="11283" max="11520" width="9.140625" style="122"/>
    <col min="11521" max="11521" width="5.140625" style="122" customWidth="1"/>
    <col min="11522" max="11522" width="26.28515625" style="122" customWidth="1"/>
    <col min="11523" max="11523" width="11.140625" style="122" customWidth="1"/>
    <col min="11524" max="11524" width="8.85546875" style="122" customWidth="1"/>
    <col min="11525" max="11525" width="11.5703125" style="122" customWidth="1"/>
    <col min="11526" max="11526" width="9.28515625" style="122" customWidth="1"/>
    <col min="11527" max="11527" width="11.28515625" style="122" customWidth="1"/>
    <col min="11528" max="11528" width="9.42578125" style="122" customWidth="1"/>
    <col min="11529" max="11529" width="11.42578125" style="122" bestFit="1" customWidth="1"/>
    <col min="11530" max="11530" width="9.5703125" style="122" bestFit="1" customWidth="1"/>
    <col min="11531" max="11531" width="11.42578125" style="122" bestFit="1" customWidth="1"/>
    <col min="11532" max="11532" width="9.5703125" style="122" bestFit="1" customWidth="1"/>
    <col min="11533" max="11534" width="0" style="122" hidden="1" customWidth="1"/>
    <col min="11535" max="11535" width="11.42578125" style="122" customWidth="1"/>
    <col min="11536" max="11536" width="9.85546875" style="122" customWidth="1"/>
    <col min="11537" max="11537" width="12.5703125" style="122" customWidth="1"/>
    <col min="11538" max="11538" width="11.42578125" style="122" bestFit="1" customWidth="1"/>
    <col min="11539" max="11776" width="9.140625" style="122"/>
    <col min="11777" max="11777" width="5.140625" style="122" customWidth="1"/>
    <col min="11778" max="11778" width="26.28515625" style="122" customWidth="1"/>
    <col min="11779" max="11779" width="11.140625" style="122" customWidth="1"/>
    <col min="11780" max="11780" width="8.85546875" style="122" customWidth="1"/>
    <col min="11781" max="11781" width="11.5703125" style="122" customWidth="1"/>
    <col min="11782" max="11782" width="9.28515625" style="122" customWidth="1"/>
    <col min="11783" max="11783" width="11.28515625" style="122" customWidth="1"/>
    <col min="11784" max="11784" width="9.42578125" style="122" customWidth="1"/>
    <col min="11785" max="11785" width="11.42578125" style="122" bestFit="1" customWidth="1"/>
    <col min="11786" max="11786" width="9.5703125" style="122" bestFit="1" customWidth="1"/>
    <col min="11787" max="11787" width="11.42578125" style="122" bestFit="1" customWidth="1"/>
    <col min="11788" max="11788" width="9.5703125" style="122" bestFit="1" customWidth="1"/>
    <col min="11789" max="11790" width="0" style="122" hidden="1" customWidth="1"/>
    <col min="11791" max="11791" width="11.42578125" style="122" customWidth="1"/>
    <col min="11792" max="11792" width="9.85546875" style="122" customWidth="1"/>
    <col min="11793" max="11793" width="12.5703125" style="122" customWidth="1"/>
    <col min="11794" max="11794" width="11.42578125" style="122" bestFit="1" customWidth="1"/>
    <col min="11795" max="12032" width="9.140625" style="122"/>
    <col min="12033" max="12033" width="5.140625" style="122" customWidth="1"/>
    <col min="12034" max="12034" width="26.28515625" style="122" customWidth="1"/>
    <col min="12035" max="12035" width="11.140625" style="122" customWidth="1"/>
    <col min="12036" max="12036" width="8.85546875" style="122" customWidth="1"/>
    <col min="12037" max="12037" width="11.5703125" style="122" customWidth="1"/>
    <col min="12038" max="12038" width="9.28515625" style="122" customWidth="1"/>
    <col min="12039" max="12039" width="11.28515625" style="122" customWidth="1"/>
    <col min="12040" max="12040" width="9.42578125" style="122" customWidth="1"/>
    <col min="12041" max="12041" width="11.42578125" style="122" bestFit="1" customWidth="1"/>
    <col min="12042" max="12042" width="9.5703125" style="122" bestFit="1" customWidth="1"/>
    <col min="12043" max="12043" width="11.42578125" style="122" bestFit="1" customWidth="1"/>
    <col min="12044" max="12044" width="9.5703125" style="122" bestFit="1" customWidth="1"/>
    <col min="12045" max="12046" width="0" style="122" hidden="1" customWidth="1"/>
    <col min="12047" max="12047" width="11.42578125" style="122" customWidth="1"/>
    <col min="12048" max="12048" width="9.85546875" style="122" customWidth="1"/>
    <col min="12049" max="12049" width="12.5703125" style="122" customWidth="1"/>
    <col min="12050" max="12050" width="11.42578125" style="122" bestFit="1" customWidth="1"/>
    <col min="12051" max="12288" width="9.140625" style="122"/>
    <col min="12289" max="12289" width="5.140625" style="122" customWidth="1"/>
    <col min="12290" max="12290" width="26.28515625" style="122" customWidth="1"/>
    <col min="12291" max="12291" width="11.140625" style="122" customWidth="1"/>
    <col min="12292" max="12292" width="8.85546875" style="122" customWidth="1"/>
    <col min="12293" max="12293" width="11.5703125" style="122" customWidth="1"/>
    <col min="12294" max="12294" width="9.28515625" style="122" customWidth="1"/>
    <col min="12295" max="12295" width="11.28515625" style="122" customWidth="1"/>
    <col min="12296" max="12296" width="9.42578125" style="122" customWidth="1"/>
    <col min="12297" max="12297" width="11.42578125" style="122" bestFit="1" customWidth="1"/>
    <col min="12298" max="12298" width="9.5703125" style="122" bestFit="1" customWidth="1"/>
    <col min="12299" max="12299" width="11.42578125" style="122" bestFit="1" customWidth="1"/>
    <col min="12300" max="12300" width="9.5703125" style="122" bestFit="1" customWidth="1"/>
    <col min="12301" max="12302" width="0" style="122" hidden="1" customWidth="1"/>
    <col min="12303" max="12303" width="11.42578125" style="122" customWidth="1"/>
    <col min="12304" max="12304" width="9.85546875" style="122" customWidth="1"/>
    <col min="12305" max="12305" width="12.5703125" style="122" customWidth="1"/>
    <col min="12306" max="12306" width="11.42578125" style="122" bestFit="1" customWidth="1"/>
    <col min="12307" max="12544" width="9.140625" style="122"/>
    <col min="12545" max="12545" width="5.140625" style="122" customWidth="1"/>
    <col min="12546" max="12546" width="26.28515625" style="122" customWidth="1"/>
    <col min="12547" max="12547" width="11.140625" style="122" customWidth="1"/>
    <col min="12548" max="12548" width="8.85546875" style="122" customWidth="1"/>
    <col min="12549" max="12549" width="11.5703125" style="122" customWidth="1"/>
    <col min="12550" max="12550" width="9.28515625" style="122" customWidth="1"/>
    <col min="12551" max="12551" width="11.28515625" style="122" customWidth="1"/>
    <col min="12552" max="12552" width="9.42578125" style="122" customWidth="1"/>
    <col min="12553" max="12553" width="11.42578125" style="122" bestFit="1" customWidth="1"/>
    <col min="12554" max="12554" width="9.5703125" style="122" bestFit="1" customWidth="1"/>
    <col min="12555" max="12555" width="11.42578125" style="122" bestFit="1" customWidth="1"/>
    <col min="12556" max="12556" width="9.5703125" style="122" bestFit="1" customWidth="1"/>
    <col min="12557" max="12558" width="0" style="122" hidden="1" customWidth="1"/>
    <col min="12559" max="12559" width="11.42578125" style="122" customWidth="1"/>
    <col min="12560" max="12560" width="9.85546875" style="122" customWidth="1"/>
    <col min="12561" max="12561" width="12.5703125" style="122" customWidth="1"/>
    <col min="12562" max="12562" width="11.42578125" style="122" bestFit="1" customWidth="1"/>
    <col min="12563" max="12800" width="9.140625" style="122"/>
    <col min="12801" max="12801" width="5.140625" style="122" customWidth="1"/>
    <col min="12802" max="12802" width="26.28515625" style="122" customWidth="1"/>
    <col min="12803" max="12803" width="11.140625" style="122" customWidth="1"/>
    <col min="12804" max="12804" width="8.85546875" style="122" customWidth="1"/>
    <col min="12805" max="12805" width="11.5703125" style="122" customWidth="1"/>
    <col min="12806" max="12806" width="9.28515625" style="122" customWidth="1"/>
    <col min="12807" max="12807" width="11.28515625" style="122" customWidth="1"/>
    <col min="12808" max="12808" width="9.42578125" style="122" customWidth="1"/>
    <col min="12809" max="12809" width="11.42578125" style="122" bestFit="1" customWidth="1"/>
    <col min="12810" max="12810" width="9.5703125" style="122" bestFit="1" customWidth="1"/>
    <col min="12811" max="12811" width="11.42578125" style="122" bestFit="1" customWidth="1"/>
    <col min="12812" max="12812" width="9.5703125" style="122" bestFit="1" customWidth="1"/>
    <col min="12813" max="12814" width="0" style="122" hidden="1" customWidth="1"/>
    <col min="12815" max="12815" width="11.42578125" style="122" customWidth="1"/>
    <col min="12816" max="12816" width="9.85546875" style="122" customWidth="1"/>
    <col min="12817" max="12817" width="12.5703125" style="122" customWidth="1"/>
    <col min="12818" max="12818" width="11.42578125" style="122" bestFit="1" customWidth="1"/>
    <col min="12819" max="13056" width="9.140625" style="122"/>
    <col min="13057" max="13057" width="5.140625" style="122" customWidth="1"/>
    <col min="13058" max="13058" width="26.28515625" style="122" customWidth="1"/>
    <col min="13059" max="13059" width="11.140625" style="122" customWidth="1"/>
    <col min="13060" max="13060" width="8.85546875" style="122" customWidth="1"/>
    <col min="13061" max="13061" width="11.5703125" style="122" customWidth="1"/>
    <col min="13062" max="13062" width="9.28515625" style="122" customWidth="1"/>
    <col min="13063" max="13063" width="11.28515625" style="122" customWidth="1"/>
    <col min="13064" max="13064" width="9.42578125" style="122" customWidth="1"/>
    <col min="13065" max="13065" width="11.42578125" style="122" bestFit="1" customWidth="1"/>
    <col min="13066" max="13066" width="9.5703125" style="122" bestFit="1" customWidth="1"/>
    <col min="13067" max="13067" width="11.42578125" style="122" bestFit="1" customWidth="1"/>
    <col min="13068" max="13068" width="9.5703125" style="122" bestFit="1" customWidth="1"/>
    <col min="13069" max="13070" width="0" style="122" hidden="1" customWidth="1"/>
    <col min="13071" max="13071" width="11.42578125" style="122" customWidth="1"/>
    <col min="13072" max="13072" width="9.85546875" style="122" customWidth="1"/>
    <col min="13073" max="13073" width="12.5703125" style="122" customWidth="1"/>
    <col min="13074" max="13074" width="11.42578125" style="122" bestFit="1" customWidth="1"/>
    <col min="13075" max="13312" width="9.140625" style="122"/>
    <col min="13313" max="13313" width="5.140625" style="122" customWidth="1"/>
    <col min="13314" max="13314" width="26.28515625" style="122" customWidth="1"/>
    <col min="13315" max="13315" width="11.140625" style="122" customWidth="1"/>
    <col min="13316" max="13316" width="8.85546875" style="122" customWidth="1"/>
    <col min="13317" max="13317" width="11.5703125" style="122" customWidth="1"/>
    <col min="13318" max="13318" width="9.28515625" style="122" customWidth="1"/>
    <col min="13319" max="13319" width="11.28515625" style="122" customWidth="1"/>
    <col min="13320" max="13320" width="9.42578125" style="122" customWidth="1"/>
    <col min="13321" max="13321" width="11.42578125" style="122" bestFit="1" customWidth="1"/>
    <col min="13322" max="13322" width="9.5703125" style="122" bestFit="1" customWidth="1"/>
    <col min="13323" max="13323" width="11.42578125" style="122" bestFit="1" customWidth="1"/>
    <col min="13324" max="13324" width="9.5703125" style="122" bestFit="1" customWidth="1"/>
    <col min="13325" max="13326" width="0" style="122" hidden="1" customWidth="1"/>
    <col min="13327" max="13327" width="11.42578125" style="122" customWidth="1"/>
    <col min="13328" max="13328" width="9.85546875" style="122" customWidth="1"/>
    <col min="13329" max="13329" width="12.5703125" style="122" customWidth="1"/>
    <col min="13330" max="13330" width="11.42578125" style="122" bestFit="1" customWidth="1"/>
    <col min="13331" max="13568" width="9.140625" style="122"/>
    <col min="13569" max="13569" width="5.140625" style="122" customWidth="1"/>
    <col min="13570" max="13570" width="26.28515625" style="122" customWidth="1"/>
    <col min="13571" max="13571" width="11.140625" style="122" customWidth="1"/>
    <col min="13572" max="13572" width="8.85546875" style="122" customWidth="1"/>
    <col min="13573" max="13573" width="11.5703125" style="122" customWidth="1"/>
    <col min="13574" max="13574" width="9.28515625" style="122" customWidth="1"/>
    <col min="13575" max="13575" width="11.28515625" style="122" customWidth="1"/>
    <col min="13576" max="13576" width="9.42578125" style="122" customWidth="1"/>
    <col min="13577" max="13577" width="11.42578125" style="122" bestFit="1" customWidth="1"/>
    <col min="13578" max="13578" width="9.5703125" style="122" bestFit="1" customWidth="1"/>
    <col min="13579" max="13579" width="11.42578125" style="122" bestFit="1" customWidth="1"/>
    <col min="13580" max="13580" width="9.5703125" style="122" bestFit="1" customWidth="1"/>
    <col min="13581" max="13582" width="0" style="122" hidden="1" customWidth="1"/>
    <col min="13583" max="13583" width="11.42578125" style="122" customWidth="1"/>
    <col min="13584" max="13584" width="9.85546875" style="122" customWidth="1"/>
    <col min="13585" max="13585" width="12.5703125" style="122" customWidth="1"/>
    <col min="13586" max="13586" width="11.42578125" style="122" bestFit="1" customWidth="1"/>
    <col min="13587" max="13824" width="9.140625" style="122"/>
    <col min="13825" max="13825" width="5.140625" style="122" customWidth="1"/>
    <col min="13826" max="13826" width="26.28515625" style="122" customWidth="1"/>
    <col min="13827" max="13827" width="11.140625" style="122" customWidth="1"/>
    <col min="13828" max="13828" width="8.85546875" style="122" customWidth="1"/>
    <col min="13829" max="13829" width="11.5703125" style="122" customWidth="1"/>
    <col min="13830" max="13830" width="9.28515625" style="122" customWidth="1"/>
    <col min="13831" max="13831" width="11.28515625" style="122" customWidth="1"/>
    <col min="13832" max="13832" width="9.42578125" style="122" customWidth="1"/>
    <col min="13833" max="13833" width="11.42578125" style="122" bestFit="1" customWidth="1"/>
    <col min="13834" max="13834" width="9.5703125" style="122" bestFit="1" customWidth="1"/>
    <col min="13835" max="13835" width="11.42578125" style="122" bestFit="1" customWidth="1"/>
    <col min="13836" max="13836" width="9.5703125" style="122" bestFit="1" customWidth="1"/>
    <col min="13837" max="13838" width="0" style="122" hidden="1" customWidth="1"/>
    <col min="13839" max="13839" width="11.42578125" style="122" customWidth="1"/>
    <col min="13840" max="13840" width="9.85546875" style="122" customWidth="1"/>
    <col min="13841" max="13841" width="12.5703125" style="122" customWidth="1"/>
    <col min="13842" max="13842" width="11.42578125" style="122" bestFit="1" customWidth="1"/>
    <col min="13843" max="14080" width="9.140625" style="122"/>
    <col min="14081" max="14081" width="5.140625" style="122" customWidth="1"/>
    <col min="14082" max="14082" width="26.28515625" style="122" customWidth="1"/>
    <col min="14083" max="14083" width="11.140625" style="122" customWidth="1"/>
    <col min="14084" max="14084" width="8.85546875" style="122" customWidth="1"/>
    <col min="14085" max="14085" width="11.5703125" style="122" customWidth="1"/>
    <col min="14086" max="14086" width="9.28515625" style="122" customWidth="1"/>
    <col min="14087" max="14087" width="11.28515625" style="122" customWidth="1"/>
    <col min="14088" max="14088" width="9.42578125" style="122" customWidth="1"/>
    <col min="14089" max="14089" width="11.42578125" style="122" bestFit="1" customWidth="1"/>
    <col min="14090" max="14090" width="9.5703125" style="122" bestFit="1" customWidth="1"/>
    <col min="14091" max="14091" width="11.42578125" style="122" bestFit="1" customWidth="1"/>
    <col min="14092" max="14092" width="9.5703125" style="122" bestFit="1" customWidth="1"/>
    <col min="14093" max="14094" width="0" style="122" hidden="1" customWidth="1"/>
    <col min="14095" max="14095" width="11.42578125" style="122" customWidth="1"/>
    <col min="14096" max="14096" width="9.85546875" style="122" customWidth="1"/>
    <col min="14097" max="14097" width="12.5703125" style="122" customWidth="1"/>
    <col min="14098" max="14098" width="11.42578125" style="122" bestFit="1" customWidth="1"/>
    <col min="14099" max="14336" width="9.140625" style="122"/>
    <col min="14337" max="14337" width="5.140625" style="122" customWidth="1"/>
    <col min="14338" max="14338" width="26.28515625" style="122" customWidth="1"/>
    <col min="14339" max="14339" width="11.140625" style="122" customWidth="1"/>
    <col min="14340" max="14340" width="8.85546875" style="122" customWidth="1"/>
    <col min="14341" max="14341" width="11.5703125" style="122" customWidth="1"/>
    <col min="14342" max="14342" width="9.28515625" style="122" customWidth="1"/>
    <col min="14343" max="14343" width="11.28515625" style="122" customWidth="1"/>
    <col min="14344" max="14344" width="9.42578125" style="122" customWidth="1"/>
    <col min="14345" max="14345" width="11.42578125" style="122" bestFit="1" customWidth="1"/>
    <col min="14346" max="14346" width="9.5703125" style="122" bestFit="1" customWidth="1"/>
    <col min="14347" max="14347" width="11.42578125" style="122" bestFit="1" customWidth="1"/>
    <col min="14348" max="14348" width="9.5703125" style="122" bestFit="1" customWidth="1"/>
    <col min="14349" max="14350" width="0" style="122" hidden="1" customWidth="1"/>
    <col min="14351" max="14351" width="11.42578125" style="122" customWidth="1"/>
    <col min="14352" max="14352" width="9.85546875" style="122" customWidth="1"/>
    <col min="14353" max="14353" width="12.5703125" style="122" customWidth="1"/>
    <col min="14354" max="14354" width="11.42578125" style="122" bestFit="1" customWidth="1"/>
    <col min="14355" max="14592" width="9.140625" style="122"/>
    <col min="14593" max="14593" width="5.140625" style="122" customWidth="1"/>
    <col min="14594" max="14594" width="26.28515625" style="122" customWidth="1"/>
    <col min="14595" max="14595" width="11.140625" style="122" customWidth="1"/>
    <col min="14596" max="14596" width="8.85546875" style="122" customWidth="1"/>
    <col min="14597" max="14597" width="11.5703125" style="122" customWidth="1"/>
    <col min="14598" max="14598" width="9.28515625" style="122" customWidth="1"/>
    <col min="14599" max="14599" width="11.28515625" style="122" customWidth="1"/>
    <col min="14600" max="14600" width="9.42578125" style="122" customWidth="1"/>
    <col min="14601" max="14601" width="11.42578125" style="122" bestFit="1" customWidth="1"/>
    <col min="14602" max="14602" width="9.5703125" style="122" bestFit="1" customWidth="1"/>
    <col min="14603" max="14603" width="11.42578125" style="122" bestFit="1" customWidth="1"/>
    <col min="14604" max="14604" width="9.5703125" style="122" bestFit="1" customWidth="1"/>
    <col min="14605" max="14606" width="0" style="122" hidden="1" customWidth="1"/>
    <col min="14607" max="14607" width="11.42578125" style="122" customWidth="1"/>
    <col min="14608" max="14608" width="9.85546875" style="122" customWidth="1"/>
    <col min="14609" max="14609" width="12.5703125" style="122" customWidth="1"/>
    <col min="14610" max="14610" width="11.42578125" style="122" bestFit="1" customWidth="1"/>
    <col min="14611" max="14848" width="9.140625" style="122"/>
    <col min="14849" max="14849" width="5.140625" style="122" customWidth="1"/>
    <col min="14850" max="14850" width="26.28515625" style="122" customWidth="1"/>
    <col min="14851" max="14851" width="11.140625" style="122" customWidth="1"/>
    <col min="14852" max="14852" width="8.85546875" style="122" customWidth="1"/>
    <col min="14853" max="14853" width="11.5703125" style="122" customWidth="1"/>
    <col min="14854" max="14854" width="9.28515625" style="122" customWidth="1"/>
    <col min="14855" max="14855" width="11.28515625" style="122" customWidth="1"/>
    <col min="14856" max="14856" width="9.42578125" style="122" customWidth="1"/>
    <col min="14857" max="14857" width="11.42578125" style="122" bestFit="1" customWidth="1"/>
    <col min="14858" max="14858" width="9.5703125" style="122" bestFit="1" customWidth="1"/>
    <col min="14859" max="14859" width="11.42578125" style="122" bestFit="1" customWidth="1"/>
    <col min="14860" max="14860" width="9.5703125" style="122" bestFit="1" customWidth="1"/>
    <col min="14861" max="14862" width="0" style="122" hidden="1" customWidth="1"/>
    <col min="14863" max="14863" width="11.42578125" style="122" customWidth="1"/>
    <col min="14864" max="14864" width="9.85546875" style="122" customWidth="1"/>
    <col min="14865" max="14865" width="12.5703125" style="122" customWidth="1"/>
    <col min="14866" max="14866" width="11.42578125" style="122" bestFit="1" customWidth="1"/>
    <col min="14867" max="15104" width="9.140625" style="122"/>
    <col min="15105" max="15105" width="5.140625" style="122" customWidth="1"/>
    <col min="15106" max="15106" width="26.28515625" style="122" customWidth="1"/>
    <col min="15107" max="15107" width="11.140625" style="122" customWidth="1"/>
    <col min="15108" max="15108" width="8.85546875" style="122" customWidth="1"/>
    <col min="15109" max="15109" width="11.5703125" style="122" customWidth="1"/>
    <col min="15110" max="15110" width="9.28515625" style="122" customWidth="1"/>
    <col min="15111" max="15111" width="11.28515625" style="122" customWidth="1"/>
    <col min="15112" max="15112" width="9.42578125" style="122" customWidth="1"/>
    <col min="15113" max="15113" width="11.42578125" style="122" bestFit="1" customWidth="1"/>
    <col min="15114" max="15114" width="9.5703125" style="122" bestFit="1" customWidth="1"/>
    <col min="15115" max="15115" width="11.42578125" style="122" bestFit="1" customWidth="1"/>
    <col min="15116" max="15116" width="9.5703125" style="122" bestFit="1" customWidth="1"/>
    <col min="15117" max="15118" width="0" style="122" hidden="1" customWidth="1"/>
    <col min="15119" max="15119" width="11.42578125" style="122" customWidth="1"/>
    <col min="15120" max="15120" width="9.85546875" style="122" customWidth="1"/>
    <col min="15121" max="15121" width="12.5703125" style="122" customWidth="1"/>
    <col min="15122" max="15122" width="11.42578125" style="122" bestFit="1" customWidth="1"/>
    <col min="15123" max="15360" width="9.140625" style="122"/>
    <col min="15361" max="15361" width="5.140625" style="122" customWidth="1"/>
    <col min="15362" max="15362" width="26.28515625" style="122" customWidth="1"/>
    <col min="15363" max="15363" width="11.140625" style="122" customWidth="1"/>
    <col min="15364" max="15364" width="8.85546875" style="122" customWidth="1"/>
    <col min="15365" max="15365" width="11.5703125" style="122" customWidth="1"/>
    <col min="15366" max="15366" width="9.28515625" style="122" customWidth="1"/>
    <col min="15367" max="15367" width="11.28515625" style="122" customWidth="1"/>
    <col min="15368" max="15368" width="9.42578125" style="122" customWidth="1"/>
    <col min="15369" max="15369" width="11.42578125" style="122" bestFit="1" customWidth="1"/>
    <col min="15370" max="15370" width="9.5703125" style="122" bestFit="1" customWidth="1"/>
    <col min="15371" max="15371" width="11.42578125" style="122" bestFit="1" customWidth="1"/>
    <col min="15372" max="15372" width="9.5703125" style="122" bestFit="1" customWidth="1"/>
    <col min="15373" max="15374" width="0" style="122" hidden="1" customWidth="1"/>
    <col min="15375" max="15375" width="11.42578125" style="122" customWidth="1"/>
    <col min="15376" max="15376" width="9.85546875" style="122" customWidth="1"/>
    <col min="15377" max="15377" width="12.5703125" style="122" customWidth="1"/>
    <col min="15378" max="15378" width="11.42578125" style="122" bestFit="1" customWidth="1"/>
    <col min="15379" max="15616" width="9.140625" style="122"/>
    <col min="15617" max="15617" width="5.140625" style="122" customWidth="1"/>
    <col min="15618" max="15618" width="26.28515625" style="122" customWidth="1"/>
    <col min="15619" max="15619" width="11.140625" style="122" customWidth="1"/>
    <col min="15620" max="15620" width="8.85546875" style="122" customWidth="1"/>
    <col min="15621" max="15621" width="11.5703125" style="122" customWidth="1"/>
    <col min="15622" max="15622" width="9.28515625" style="122" customWidth="1"/>
    <col min="15623" max="15623" width="11.28515625" style="122" customWidth="1"/>
    <col min="15624" max="15624" width="9.42578125" style="122" customWidth="1"/>
    <col min="15625" max="15625" width="11.42578125" style="122" bestFit="1" customWidth="1"/>
    <col min="15626" max="15626" width="9.5703125" style="122" bestFit="1" customWidth="1"/>
    <col min="15627" max="15627" width="11.42578125" style="122" bestFit="1" customWidth="1"/>
    <col min="15628" max="15628" width="9.5703125" style="122" bestFit="1" customWidth="1"/>
    <col min="15629" max="15630" width="0" style="122" hidden="1" customWidth="1"/>
    <col min="15631" max="15631" width="11.42578125" style="122" customWidth="1"/>
    <col min="15632" max="15632" width="9.85546875" style="122" customWidth="1"/>
    <col min="15633" max="15633" width="12.5703125" style="122" customWidth="1"/>
    <col min="15634" max="15634" width="11.42578125" style="122" bestFit="1" customWidth="1"/>
    <col min="15635" max="15872" width="9.140625" style="122"/>
    <col min="15873" max="15873" width="5.140625" style="122" customWidth="1"/>
    <col min="15874" max="15874" width="26.28515625" style="122" customWidth="1"/>
    <col min="15875" max="15875" width="11.140625" style="122" customWidth="1"/>
    <col min="15876" max="15876" width="8.85546875" style="122" customWidth="1"/>
    <col min="15877" max="15877" width="11.5703125" style="122" customWidth="1"/>
    <col min="15878" max="15878" width="9.28515625" style="122" customWidth="1"/>
    <col min="15879" max="15879" width="11.28515625" style="122" customWidth="1"/>
    <col min="15880" max="15880" width="9.42578125" style="122" customWidth="1"/>
    <col min="15881" max="15881" width="11.42578125" style="122" bestFit="1" customWidth="1"/>
    <col min="15882" max="15882" width="9.5703125" style="122" bestFit="1" customWidth="1"/>
    <col min="15883" max="15883" width="11.42578125" style="122" bestFit="1" customWidth="1"/>
    <col min="15884" max="15884" width="9.5703125" style="122" bestFit="1" customWidth="1"/>
    <col min="15885" max="15886" width="0" style="122" hidden="1" customWidth="1"/>
    <col min="15887" max="15887" width="11.42578125" style="122" customWidth="1"/>
    <col min="15888" max="15888" width="9.85546875" style="122" customWidth="1"/>
    <col min="15889" max="15889" width="12.5703125" style="122" customWidth="1"/>
    <col min="15890" max="15890" width="11.42578125" style="122" bestFit="1" customWidth="1"/>
    <col min="15891" max="16128" width="9.140625" style="122"/>
    <col min="16129" max="16129" width="5.140625" style="122" customWidth="1"/>
    <col min="16130" max="16130" width="26.28515625" style="122" customWidth="1"/>
    <col min="16131" max="16131" width="11.140625" style="122" customWidth="1"/>
    <col min="16132" max="16132" width="8.85546875" style="122" customWidth="1"/>
    <col min="16133" max="16133" width="11.5703125" style="122" customWidth="1"/>
    <col min="16134" max="16134" width="9.28515625" style="122" customWidth="1"/>
    <col min="16135" max="16135" width="11.28515625" style="122" customWidth="1"/>
    <col min="16136" max="16136" width="9.42578125" style="122" customWidth="1"/>
    <col min="16137" max="16137" width="11.42578125" style="122" bestFit="1" customWidth="1"/>
    <col min="16138" max="16138" width="9.5703125" style="122" bestFit="1" customWidth="1"/>
    <col min="16139" max="16139" width="11.42578125" style="122" bestFit="1" customWidth="1"/>
    <col min="16140" max="16140" width="9.5703125" style="122" bestFit="1" customWidth="1"/>
    <col min="16141" max="16142" width="0" style="122" hidden="1" customWidth="1"/>
    <col min="16143" max="16143" width="11.42578125" style="122" customWidth="1"/>
    <col min="16144" max="16144" width="9.85546875" style="122" customWidth="1"/>
    <col min="16145" max="16145" width="12.5703125" style="122" customWidth="1"/>
    <col min="16146" max="16146" width="11.42578125" style="122" bestFit="1" customWidth="1"/>
    <col min="16147" max="16384" width="9.140625" style="122"/>
  </cols>
  <sheetData>
    <row r="1" spans="1:19" ht="19.5" customHeight="1" x14ac:dyDescent="0.3">
      <c r="A1" s="523" t="s">
        <v>178</v>
      </c>
      <c r="B1" s="523"/>
      <c r="C1" s="523"/>
      <c r="D1" s="523"/>
      <c r="E1" s="523"/>
      <c r="F1" s="523"/>
      <c r="G1" s="523"/>
      <c r="H1" s="523"/>
      <c r="I1" s="523"/>
      <c r="J1" s="523"/>
      <c r="K1" s="523"/>
      <c r="L1" s="523"/>
      <c r="M1" s="523"/>
      <c r="N1" s="523"/>
      <c r="O1" s="523"/>
      <c r="P1" s="523"/>
    </row>
    <row r="2" spans="1:19" s="123" customFormat="1" ht="20.25" customHeight="1" x14ac:dyDescent="0.25">
      <c r="A2" s="524" t="s">
        <v>209</v>
      </c>
      <c r="B2" s="524"/>
      <c r="C2" s="524"/>
      <c r="D2" s="524"/>
      <c r="E2" s="524"/>
      <c r="F2" s="524"/>
      <c r="G2" s="524"/>
      <c r="H2" s="524"/>
      <c r="I2" s="524"/>
      <c r="J2" s="524"/>
      <c r="K2" s="524"/>
      <c r="L2" s="524"/>
      <c r="M2" s="524"/>
      <c r="N2" s="524"/>
      <c r="O2" s="524"/>
      <c r="P2" s="524"/>
    </row>
    <row r="3" spans="1:19" s="123" customFormat="1" ht="43.5" customHeight="1" x14ac:dyDescent="0.3">
      <c r="A3" s="525" t="s">
        <v>372</v>
      </c>
      <c r="B3" s="526"/>
      <c r="C3" s="526"/>
      <c r="D3" s="526"/>
      <c r="E3" s="526"/>
      <c r="F3" s="526"/>
      <c r="G3" s="526"/>
      <c r="H3" s="526"/>
      <c r="I3" s="526"/>
      <c r="J3" s="526"/>
      <c r="K3" s="526"/>
      <c r="L3" s="526"/>
      <c r="M3" s="526"/>
      <c r="N3" s="526"/>
      <c r="O3" s="526"/>
      <c r="P3" s="526"/>
      <c r="Q3" s="173"/>
      <c r="R3" s="173"/>
      <c r="S3" s="173"/>
    </row>
    <row r="4" spans="1:19" s="123" customFormat="1" ht="30" customHeight="1" x14ac:dyDescent="0.3">
      <c r="A4" s="250"/>
      <c r="B4" s="250"/>
      <c r="C4" s="250"/>
      <c r="D4" s="250"/>
      <c r="E4" s="250"/>
      <c r="F4" s="250"/>
      <c r="G4" s="250"/>
      <c r="H4" s="250"/>
      <c r="I4" s="250"/>
      <c r="J4" s="250"/>
      <c r="K4" s="250"/>
      <c r="L4" s="250"/>
      <c r="M4" s="250"/>
      <c r="N4" s="250"/>
      <c r="O4" s="250"/>
      <c r="P4" s="426" t="s">
        <v>356</v>
      </c>
    </row>
    <row r="5" spans="1:19" s="174" customFormat="1" ht="49.5" customHeight="1" x14ac:dyDescent="0.25">
      <c r="A5" s="532" t="s">
        <v>49</v>
      </c>
      <c r="B5" s="520" t="s">
        <v>177</v>
      </c>
      <c r="C5" s="534" t="s">
        <v>155</v>
      </c>
      <c r="D5" s="534"/>
      <c r="E5" s="534" t="s">
        <v>156</v>
      </c>
      <c r="F5" s="534"/>
      <c r="G5" s="534" t="s">
        <v>157</v>
      </c>
      <c r="H5" s="534"/>
      <c r="I5" s="534" t="s">
        <v>158</v>
      </c>
      <c r="J5" s="534"/>
      <c r="K5" s="527" t="s">
        <v>159</v>
      </c>
      <c r="L5" s="528"/>
      <c r="M5" s="529" t="s">
        <v>179</v>
      </c>
      <c r="N5" s="529"/>
      <c r="O5" s="530" t="s">
        <v>160</v>
      </c>
      <c r="P5" s="531"/>
    </row>
    <row r="6" spans="1:19" s="174" customFormat="1" ht="23.25" customHeight="1" x14ac:dyDescent="0.25">
      <c r="A6" s="533"/>
      <c r="B6" s="521"/>
      <c r="C6" s="124" t="s">
        <v>55</v>
      </c>
      <c r="D6" s="124" t="s">
        <v>125</v>
      </c>
      <c r="E6" s="124" t="s">
        <v>55</v>
      </c>
      <c r="F6" s="124" t="s">
        <v>125</v>
      </c>
      <c r="G6" s="124" t="s">
        <v>55</v>
      </c>
      <c r="H6" s="124" t="s">
        <v>125</v>
      </c>
      <c r="I6" s="124" t="s">
        <v>55</v>
      </c>
      <c r="J6" s="124" t="s">
        <v>125</v>
      </c>
      <c r="K6" s="124" t="s">
        <v>55</v>
      </c>
      <c r="L6" s="124" t="s">
        <v>125</v>
      </c>
      <c r="M6" s="175" t="s">
        <v>125</v>
      </c>
      <c r="N6" s="175" t="s">
        <v>180</v>
      </c>
      <c r="O6" s="124" t="s">
        <v>55</v>
      </c>
      <c r="P6" s="124" t="s">
        <v>125</v>
      </c>
    </row>
    <row r="7" spans="1:19" s="81" customFormat="1" ht="16.5" customHeight="1" x14ac:dyDescent="0.25">
      <c r="A7" s="125">
        <v>1</v>
      </c>
      <c r="B7" s="125">
        <v>2</v>
      </c>
      <c r="C7" s="125">
        <v>3</v>
      </c>
      <c r="D7" s="125">
        <v>4</v>
      </c>
      <c r="E7" s="125">
        <v>5</v>
      </c>
      <c r="F7" s="125">
        <v>6</v>
      </c>
      <c r="G7" s="125">
        <v>7</v>
      </c>
      <c r="H7" s="125">
        <v>8</v>
      </c>
      <c r="I7" s="125">
        <v>9</v>
      </c>
      <c r="J7" s="125">
        <v>10</v>
      </c>
      <c r="K7" s="125">
        <v>11</v>
      </c>
      <c r="L7" s="125">
        <v>12</v>
      </c>
      <c r="M7" s="125" t="s">
        <v>181</v>
      </c>
      <c r="N7" s="125" t="s">
        <v>182</v>
      </c>
      <c r="O7" s="125">
        <v>15</v>
      </c>
      <c r="P7" s="125">
        <v>16</v>
      </c>
    </row>
    <row r="8" spans="1:19" s="123" customFormat="1" ht="18.95" customHeight="1" x14ac:dyDescent="0.25">
      <c r="A8" s="124"/>
      <c r="B8" s="176" t="s">
        <v>176</v>
      </c>
      <c r="C8" s="201">
        <v>1311505</v>
      </c>
      <c r="D8" s="201">
        <v>75689.5</v>
      </c>
      <c r="E8" s="201">
        <v>1409070</v>
      </c>
      <c r="F8" s="201">
        <v>86994</v>
      </c>
      <c r="G8" s="201">
        <v>1551900</v>
      </c>
      <c r="H8" s="201">
        <v>102797</v>
      </c>
      <c r="I8" s="201">
        <v>1679580</v>
      </c>
      <c r="J8" s="201">
        <v>117440</v>
      </c>
      <c r="K8" s="201">
        <v>1834878</v>
      </c>
      <c r="L8" s="201">
        <v>133941</v>
      </c>
      <c r="M8" s="202">
        <v>16501</v>
      </c>
      <c r="N8" s="203">
        <v>0.1405057901907357</v>
      </c>
      <c r="O8" s="204">
        <v>1983324</v>
      </c>
      <c r="P8" s="204">
        <v>150100</v>
      </c>
      <c r="R8" s="177"/>
    </row>
    <row r="9" spans="1:19" ht="18.95" customHeight="1" x14ac:dyDescent="0.3">
      <c r="A9" s="126" t="s">
        <v>183</v>
      </c>
      <c r="B9" s="178" t="s">
        <v>184</v>
      </c>
      <c r="C9" s="205">
        <v>1306863</v>
      </c>
      <c r="D9" s="205">
        <v>75589.5</v>
      </c>
      <c r="E9" s="205">
        <v>1402077</v>
      </c>
      <c r="F9" s="205">
        <v>86830</v>
      </c>
      <c r="G9" s="205">
        <v>1538577</v>
      </c>
      <c r="H9" s="205">
        <v>102476</v>
      </c>
      <c r="I9" s="206">
        <v>1679580</v>
      </c>
      <c r="J9" s="206">
        <v>117440</v>
      </c>
      <c r="K9" s="206">
        <v>1834878</v>
      </c>
      <c r="L9" s="206">
        <v>133941</v>
      </c>
      <c r="M9" s="207">
        <v>16501</v>
      </c>
      <c r="N9" s="208">
        <v>0.1405057901907357</v>
      </c>
      <c r="O9" s="206">
        <v>1983324</v>
      </c>
      <c r="P9" s="206">
        <v>150100</v>
      </c>
      <c r="R9" s="179"/>
    </row>
    <row r="10" spans="1:19" ht="18.75" customHeight="1" x14ac:dyDescent="0.25">
      <c r="A10" s="180" t="s">
        <v>185</v>
      </c>
      <c r="B10" s="181" t="s">
        <v>186</v>
      </c>
      <c r="C10" s="209">
        <v>1273034</v>
      </c>
      <c r="D10" s="209">
        <v>63010</v>
      </c>
      <c r="E10" s="209">
        <v>1366443</v>
      </c>
      <c r="F10" s="209">
        <v>71740</v>
      </c>
      <c r="G10" s="209">
        <v>1500671</v>
      </c>
      <c r="H10" s="209">
        <v>84671</v>
      </c>
      <c r="I10" s="210">
        <v>1639571</v>
      </c>
      <c r="J10" s="210">
        <v>96909</v>
      </c>
      <c r="K10" s="210">
        <v>1789475</v>
      </c>
      <c r="L10" s="210">
        <v>110926</v>
      </c>
      <c r="M10" s="211">
        <v>14017</v>
      </c>
      <c r="N10" s="212">
        <v>0.14464084863119009</v>
      </c>
      <c r="O10" s="210">
        <v>1938971</v>
      </c>
      <c r="P10" s="210">
        <v>125486</v>
      </c>
    </row>
    <row r="11" spans="1:19" ht="18.95" customHeight="1" x14ac:dyDescent="0.25">
      <c r="A11" s="129">
        <v>1</v>
      </c>
      <c r="B11" s="186" t="s">
        <v>161</v>
      </c>
      <c r="C11" s="209">
        <v>1273034</v>
      </c>
      <c r="D11" s="209">
        <v>53518</v>
      </c>
      <c r="E11" s="209">
        <v>1366443</v>
      </c>
      <c r="F11" s="209">
        <v>61007</v>
      </c>
      <c r="G11" s="209">
        <v>1500671</v>
      </c>
      <c r="H11" s="209">
        <v>72108</v>
      </c>
      <c r="I11" s="152">
        <v>1639571</v>
      </c>
      <c r="J11" s="210">
        <v>80841</v>
      </c>
      <c r="K11" s="152">
        <v>1789475</v>
      </c>
      <c r="L11" s="210">
        <v>92538</v>
      </c>
      <c r="M11" s="211">
        <v>11697</v>
      </c>
      <c r="N11" s="212">
        <v>0.1446914313281627</v>
      </c>
      <c r="O11" s="210">
        <v>1938971</v>
      </c>
      <c r="P11" s="210">
        <v>103630</v>
      </c>
      <c r="R11" s="182"/>
    </row>
    <row r="12" spans="1:19" ht="18.95" customHeight="1" x14ac:dyDescent="0.25">
      <c r="A12" s="130"/>
      <c r="B12" s="186" t="s">
        <v>162</v>
      </c>
      <c r="C12" s="209">
        <v>1192583</v>
      </c>
      <c r="D12" s="209">
        <v>51851</v>
      </c>
      <c r="E12" s="209">
        <v>1281956</v>
      </c>
      <c r="F12" s="209">
        <v>59228</v>
      </c>
      <c r="G12" s="209">
        <v>1408957</v>
      </c>
      <c r="H12" s="209">
        <v>70140</v>
      </c>
      <c r="I12" s="152">
        <v>1543682</v>
      </c>
      <c r="J12" s="210">
        <v>78367</v>
      </c>
      <c r="K12" s="210">
        <v>1685791</v>
      </c>
      <c r="L12" s="210">
        <v>90228</v>
      </c>
      <c r="M12" s="211">
        <v>11861</v>
      </c>
      <c r="N12" s="212">
        <v>0.15135197213112661</v>
      </c>
      <c r="O12" s="210">
        <v>1819780</v>
      </c>
      <c r="P12" s="215">
        <v>100258</v>
      </c>
      <c r="R12" s="182"/>
    </row>
    <row r="13" spans="1:19" ht="18.95" customHeight="1" x14ac:dyDescent="0.25">
      <c r="A13" s="130"/>
      <c r="B13" s="186" t="s">
        <v>167</v>
      </c>
      <c r="C13" s="209">
        <v>69770</v>
      </c>
      <c r="D13" s="209">
        <v>1488</v>
      </c>
      <c r="E13" s="209">
        <v>73981</v>
      </c>
      <c r="F13" s="209">
        <v>1594</v>
      </c>
      <c r="G13" s="209">
        <v>81335</v>
      </c>
      <c r="H13" s="209">
        <v>1770</v>
      </c>
      <c r="I13" s="152">
        <v>85664</v>
      </c>
      <c r="J13" s="210">
        <v>2264</v>
      </c>
      <c r="K13" s="210">
        <v>93567</v>
      </c>
      <c r="L13" s="210">
        <v>2095</v>
      </c>
      <c r="M13" s="211">
        <v>-169</v>
      </c>
      <c r="N13" s="212">
        <v>-7.4646643109540639E-2</v>
      </c>
      <c r="O13" s="210">
        <v>109068</v>
      </c>
      <c r="P13" s="215">
        <v>3148</v>
      </c>
      <c r="R13" s="182"/>
    </row>
    <row r="14" spans="1:19" ht="18.95" customHeight="1" x14ac:dyDescent="0.25">
      <c r="A14" s="130"/>
      <c r="B14" s="186" t="s">
        <v>187</v>
      </c>
      <c r="C14" s="209">
        <v>10681</v>
      </c>
      <c r="D14" s="209">
        <v>179</v>
      </c>
      <c r="E14" s="209">
        <v>10506</v>
      </c>
      <c r="F14" s="209">
        <v>185</v>
      </c>
      <c r="G14" s="209">
        <v>10379</v>
      </c>
      <c r="H14" s="209">
        <v>198</v>
      </c>
      <c r="I14" s="152">
        <v>10225</v>
      </c>
      <c r="J14" s="210">
        <v>210</v>
      </c>
      <c r="K14" s="210">
        <v>10117</v>
      </c>
      <c r="L14" s="210">
        <v>215</v>
      </c>
      <c r="M14" s="211">
        <v>5</v>
      </c>
      <c r="N14" s="212">
        <v>2.3809523809523808E-2</v>
      </c>
      <c r="O14" s="210">
        <v>10123</v>
      </c>
      <c r="P14" s="215">
        <v>224</v>
      </c>
      <c r="R14" s="182"/>
    </row>
    <row r="15" spans="1:19" s="184" customFormat="1" ht="18.95" customHeight="1" x14ac:dyDescent="0.25">
      <c r="A15" s="134">
        <v>2</v>
      </c>
      <c r="B15" s="183" t="s">
        <v>168</v>
      </c>
      <c r="C15" s="213">
        <v>654383</v>
      </c>
      <c r="D15" s="213">
        <v>9492</v>
      </c>
      <c r="E15" s="213">
        <v>625861</v>
      </c>
      <c r="F15" s="213">
        <v>10733</v>
      </c>
      <c r="G15" s="213">
        <v>651226</v>
      </c>
      <c r="H15" s="213">
        <v>12563</v>
      </c>
      <c r="I15" s="213">
        <v>642805</v>
      </c>
      <c r="J15" s="152">
        <v>16068</v>
      </c>
      <c r="K15" s="213">
        <v>690430</v>
      </c>
      <c r="L15" s="152">
        <v>18388</v>
      </c>
      <c r="M15" s="214">
        <v>2320</v>
      </c>
      <c r="N15" s="212">
        <v>0.14438635797859098</v>
      </c>
      <c r="O15" s="213">
        <v>753853</v>
      </c>
      <c r="P15" s="152">
        <v>21856</v>
      </c>
    </row>
    <row r="16" spans="1:19" s="184" customFormat="1" ht="18.95" customHeight="1" x14ac:dyDescent="0.25">
      <c r="A16" s="134"/>
      <c r="B16" s="183" t="s">
        <v>188</v>
      </c>
      <c r="C16" s="213">
        <v>635657</v>
      </c>
      <c r="D16" s="213">
        <v>6897</v>
      </c>
      <c r="E16" s="213">
        <v>605783</v>
      </c>
      <c r="F16" s="213">
        <v>7731</v>
      </c>
      <c r="G16" s="213">
        <v>629131</v>
      </c>
      <c r="H16" s="213">
        <v>9027</v>
      </c>
      <c r="I16" s="152">
        <v>619716</v>
      </c>
      <c r="J16" s="152">
        <v>12075</v>
      </c>
      <c r="K16" s="152">
        <v>666955</v>
      </c>
      <c r="L16" s="152">
        <v>13966</v>
      </c>
      <c r="M16" s="214">
        <v>1891</v>
      </c>
      <c r="N16" s="212">
        <v>0.15660455486542443</v>
      </c>
      <c r="O16" s="152">
        <v>723264</v>
      </c>
      <c r="P16" s="165">
        <v>16621</v>
      </c>
      <c r="R16" s="185"/>
    </row>
    <row r="17" spans="1:18" s="184" customFormat="1" ht="18.95" customHeight="1" x14ac:dyDescent="0.25">
      <c r="A17" s="134"/>
      <c r="B17" s="183" t="s">
        <v>130</v>
      </c>
      <c r="C17" s="213">
        <v>18726</v>
      </c>
      <c r="D17" s="213">
        <v>209</v>
      </c>
      <c r="E17" s="213">
        <v>20078</v>
      </c>
      <c r="F17" s="213">
        <v>247</v>
      </c>
      <c r="G17" s="213">
        <v>22095</v>
      </c>
      <c r="H17" s="213">
        <v>262</v>
      </c>
      <c r="I17" s="152">
        <v>23089</v>
      </c>
      <c r="J17" s="152">
        <v>292</v>
      </c>
      <c r="K17" s="152">
        <v>23475</v>
      </c>
      <c r="L17" s="152">
        <v>300</v>
      </c>
      <c r="M17" s="214">
        <v>8</v>
      </c>
      <c r="N17" s="212">
        <v>2.7397260273972601E-2</v>
      </c>
      <c r="O17" s="152">
        <v>30589</v>
      </c>
      <c r="P17" s="165">
        <v>397</v>
      </c>
    </row>
    <row r="18" spans="1:18" s="184" customFormat="1" ht="18.95" customHeight="1" x14ac:dyDescent="0.25">
      <c r="A18" s="134"/>
      <c r="B18" s="183" t="s">
        <v>170</v>
      </c>
      <c r="C18" s="213"/>
      <c r="D18" s="213">
        <v>143</v>
      </c>
      <c r="E18" s="213"/>
      <c r="F18" s="213">
        <v>162</v>
      </c>
      <c r="G18" s="213"/>
      <c r="H18" s="213">
        <v>197</v>
      </c>
      <c r="I18" s="152"/>
      <c r="J18" s="152">
        <v>230</v>
      </c>
      <c r="K18" s="152"/>
      <c r="L18" s="152">
        <v>243</v>
      </c>
      <c r="M18" s="214">
        <v>13</v>
      </c>
      <c r="N18" s="212">
        <v>5.6521739130434782E-2</v>
      </c>
      <c r="O18" s="152"/>
      <c r="P18" s="165">
        <v>248</v>
      </c>
    </row>
    <row r="19" spans="1:18" s="184" customFormat="1" ht="18.95" customHeight="1" x14ac:dyDescent="0.25">
      <c r="A19" s="134"/>
      <c r="B19" s="183" t="s">
        <v>189</v>
      </c>
      <c r="C19" s="213"/>
      <c r="D19" s="213">
        <v>2243</v>
      </c>
      <c r="E19" s="213"/>
      <c r="F19" s="213">
        <v>2593</v>
      </c>
      <c r="G19" s="213"/>
      <c r="H19" s="213">
        <v>3077</v>
      </c>
      <c r="I19" s="152"/>
      <c r="J19" s="152">
        <v>3471</v>
      </c>
      <c r="K19" s="152"/>
      <c r="L19" s="152">
        <v>3879</v>
      </c>
      <c r="M19" s="214">
        <v>408</v>
      </c>
      <c r="N19" s="212">
        <v>0.11754537597234227</v>
      </c>
      <c r="O19" s="165"/>
      <c r="P19" s="165">
        <v>4590</v>
      </c>
    </row>
    <row r="20" spans="1:18" ht="18.95" customHeight="1" x14ac:dyDescent="0.25">
      <c r="A20" s="180" t="s">
        <v>4</v>
      </c>
      <c r="B20" s="181" t="s">
        <v>190</v>
      </c>
      <c r="C20" s="209">
        <v>33829</v>
      </c>
      <c r="D20" s="209">
        <v>431.5</v>
      </c>
      <c r="E20" s="209">
        <v>35634</v>
      </c>
      <c r="F20" s="209">
        <v>497</v>
      </c>
      <c r="G20" s="209">
        <v>37906</v>
      </c>
      <c r="H20" s="209">
        <v>520</v>
      </c>
      <c r="I20" s="210">
        <v>40009</v>
      </c>
      <c r="J20" s="210">
        <v>555</v>
      </c>
      <c r="K20" s="210">
        <v>45403</v>
      </c>
      <c r="L20" s="210">
        <v>588</v>
      </c>
      <c r="M20" s="211">
        <v>33</v>
      </c>
      <c r="N20" s="212">
        <v>5.9459459459459463E-2</v>
      </c>
      <c r="O20" s="210">
        <v>44353</v>
      </c>
      <c r="P20" s="210">
        <v>1171</v>
      </c>
    </row>
    <row r="21" spans="1:18" ht="18.95" customHeight="1" x14ac:dyDescent="0.25">
      <c r="A21" s="129">
        <v>1</v>
      </c>
      <c r="B21" s="186" t="s">
        <v>161</v>
      </c>
      <c r="C21" s="209">
        <v>33829</v>
      </c>
      <c r="D21" s="209">
        <v>317</v>
      </c>
      <c r="E21" s="209">
        <v>35634</v>
      </c>
      <c r="F21" s="209">
        <v>357</v>
      </c>
      <c r="G21" s="209">
        <v>37906</v>
      </c>
      <c r="H21" s="209">
        <v>385</v>
      </c>
      <c r="I21" s="210">
        <v>40009</v>
      </c>
      <c r="J21" s="210">
        <v>412</v>
      </c>
      <c r="K21" s="152">
        <v>45403</v>
      </c>
      <c r="L21" s="210">
        <v>428</v>
      </c>
      <c r="M21" s="211">
        <v>16</v>
      </c>
      <c r="N21" s="212">
        <v>3.8834951456310676E-2</v>
      </c>
      <c r="O21" s="210">
        <v>44353</v>
      </c>
      <c r="P21" s="210">
        <v>499</v>
      </c>
      <c r="R21" s="182"/>
    </row>
    <row r="22" spans="1:18" ht="18.95" customHeight="1" x14ac:dyDescent="0.25">
      <c r="A22" s="129"/>
      <c r="B22" s="186" t="s">
        <v>191</v>
      </c>
      <c r="C22" s="209">
        <v>33238</v>
      </c>
      <c r="D22" s="209">
        <v>310</v>
      </c>
      <c r="E22" s="209">
        <v>35010</v>
      </c>
      <c r="F22" s="209">
        <v>349</v>
      </c>
      <c r="G22" s="209">
        <v>37231</v>
      </c>
      <c r="H22" s="209">
        <v>376</v>
      </c>
      <c r="I22" s="210">
        <v>39294</v>
      </c>
      <c r="J22" s="210">
        <v>402</v>
      </c>
      <c r="K22" s="210">
        <v>44551</v>
      </c>
      <c r="L22" s="210">
        <v>417</v>
      </c>
      <c r="M22" s="211">
        <v>15</v>
      </c>
      <c r="N22" s="212">
        <v>3.7313432835820892E-2</v>
      </c>
      <c r="O22" s="210">
        <v>43512</v>
      </c>
      <c r="P22" s="215">
        <v>486</v>
      </c>
    </row>
    <row r="23" spans="1:18" ht="18.95" customHeight="1" x14ac:dyDescent="0.25">
      <c r="A23" s="129"/>
      <c r="B23" s="186" t="s">
        <v>192</v>
      </c>
      <c r="C23" s="209">
        <v>591</v>
      </c>
      <c r="D23" s="209">
        <v>7</v>
      </c>
      <c r="E23" s="209">
        <v>624</v>
      </c>
      <c r="F23" s="209">
        <v>8</v>
      </c>
      <c r="G23" s="209">
        <v>675</v>
      </c>
      <c r="H23" s="209">
        <v>9</v>
      </c>
      <c r="I23" s="210">
        <v>715</v>
      </c>
      <c r="J23" s="210">
        <v>10</v>
      </c>
      <c r="K23" s="210">
        <v>852</v>
      </c>
      <c r="L23" s="210">
        <v>11</v>
      </c>
      <c r="M23" s="211">
        <v>1</v>
      </c>
      <c r="N23" s="212">
        <v>0.1</v>
      </c>
      <c r="O23" s="210">
        <v>841</v>
      </c>
      <c r="P23" s="215">
        <v>13</v>
      </c>
    </row>
    <row r="24" spans="1:18" ht="18.95" customHeight="1" x14ac:dyDescent="0.25">
      <c r="A24" s="129">
        <v>2</v>
      </c>
      <c r="B24" s="186" t="s">
        <v>168</v>
      </c>
      <c r="C24" s="209">
        <v>0</v>
      </c>
      <c r="D24" s="209">
        <v>114.5</v>
      </c>
      <c r="E24" s="209">
        <v>0</v>
      </c>
      <c r="F24" s="209">
        <v>140</v>
      </c>
      <c r="G24" s="209">
        <v>0</v>
      </c>
      <c r="H24" s="209">
        <v>135</v>
      </c>
      <c r="I24" s="210"/>
      <c r="J24" s="210">
        <v>143</v>
      </c>
      <c r="K24" s="210">
        <v>0</v>
      </c>
      <c r="L24" s="210">
        <v>160</v>
      </c>
      <c r="M24" s="211">
        <v>17</v>
      </c>
      <c r="N24" s="212">
        <v>0.11888111888111888</v>
      </c>
      <c r="O24" s="210">
        <v>0</v>
      </c>
      <c r="P24" s="210">
        <v>672</v>
      </c>
    </row>
    <row r="25" spans="1:18" x14ac:dyDescent="0.25">
      <c r="A25" s="129"/>
      <c r="B25" s="186" t="s">
        <v>193</v>
      </c>
      <c r="C25" s="209"/>
      <c r="D25" s="209">
        <v>111</v>
      </c>
      <c r="E25" s="209"/>
      <c r="F25" s="209">
        <v>136</v>
      </c>
      <c r="G25" s="209"/>
      <c r="H25" s="209">
        <v>131</v>
      </c>
      <c r="I25" s="210"/>
      <c r="J25" s="210">
        <v>138</v>
      </c>
      <c r="K25" s="210"/>
      <c r="L25" s="210">
        <v>138</v>
      </c>
      <c r="M25" s="211">
        <v>0</v>
      </c>
      <c r="N25" s="212">
        <v>0</v>
      </c>
      <c r="O25" s="210"/>
      <c r="P25" s="215">
        <v>139</v>
      </c>
    </row>
    <row r="26" spans="1:18" x14ac:dyDescent="0.25">
      <c r="A26" s="129"/>
      <c r="B26" s="186" t="s">
        <v>194</v>
      </c>
      <c r="C26" s="209"/>
      <c r="D26" s="209">
        <v>1</v>
      </c>
      <c r="E26" s="209"/>
      <c r="F26" s="209">
        <v>1</v>
      </c>
      <c r="G26" s="209"/>
      <c r="H26" s="209">
        <v>1</v>
      </c>
      <c r="I26" s="210"/>
      <c r="J26" s="216">
        <v>1</v>
      </c>
      <c r="K26" s="210"/>
      <c r="L26" s="216">
        <v>6</v>
      </c>
      <c r="M26" s="211"/>
      <c r="N26" s="212"/>
      <c r="O26" s="210"/>
      <c r="P26" s="215">
        <v>1</v>
      </c>
    </row>
    <row r="27" spans="1:18" ht="33" x14ac:dyDescent="0.25">
      <c r="A27" s="129"/>
      <c r="B27" s="187" t="s">
        <v>195</v>
      </c>
      <c r="C27" s="209"/>
      <c r="D27" s="209"/>
      <c r="E27" s="209"/>
      <c r="F27" s="209"/>
      <c r="G27" s="209"/>
      <c r="H27" s="209"/>
      <c r="I27" s="210"/>
      <c r="J27" s="210"/>
      <c r="K27" s="210"/>
      <c r="L27" s="210">
        <v>11</v>
      </c>
      <c r="M27" s="211"/>
      <c r="N27" s="212"/>
      <c r="O27" s="210"/>
      <c r="P27" s="215">
        <v>1</v>
      </c>
    </row>
    <row r="28" spans="1:18" ht="33" x14ac:dyDescent="0.25">
      <c r="A28" s="131"/>
      <c r="B28" s="188" t="s">
        <v>196</v>
      </c>
      <c r="C28" s="217"/>
      <c r="D28" s="217"/>
      <c r="E28" s="217"/>
      <c r="F28" s="217"/>
      <c r="G28" s="217"/>
      <c r="H28" s="217"/>
      <c r="I28" s="218"/>
      <c r="J28" s="219"/>
      <c r="K28" s="218"/>
      <c r="L28" s="219"/>
      <c r="M28" s="220"/>
      <c r="N28" s="221"/>
      <c r="O28" s="218"/>
      <c r="P28" s="222">
        <v>200</v>
      </c>
    </row>
    <row r="29" spans="1:18" ht="33" x14ac:dyDescent="0.25">
      <c r="A29" s="189"/>
      <c r="B29" s="190" t="s">
        <v>197</v>
      </c>
      <c r="C29" s="223"/>
      <c r="D29" s="223"/>
      <c r="E29" s="223"/>
      <c r="F29" s="223"/>
      <c r="G29" s="223"/>
      <c r="H29" s="223"/>
      <c r="I29" s="224"/>
      <c r="J29" s="225"/>
      <c r="K29" s="224"/>
      <c r="L29" s="225"/>
      <c r="M29" s="226"/>
      <c r="N29" s="227"/>
      <c r="O29" s="224"/>
      <c r="P29" s="228">
        <v>300</v>
      </c>
    </row>
    <row r="30" spans="1:18" ht="18.95" customHeight="1" x14ac:dyDescent="0.25">
      <c r="A30" s="129"/>
      <c r="B30" s="186" t="s">
        <v>189</v>
      </c>
      <c r="C30" s="209"/>
      <c r="D30" s="209">
        <v>2.5</v>
      </c>
      <c r="E30" s="209"/>
      <c r="F30" s="209">
        <v>3</v>
      </c>
      <c r="G30" s="209"/>
      <c r="H30" s="209">
        <v>3</v>
      </c>
      <c r="I30" s="210"/>
      <c r="J30" s="210">
        <v>4</v>
      </c>
      <c r="K30" s="210"/>
      <c r="L30" s="210">
        <v>5</v>
      </c>
      <c r="M30" s="211">
        <v>1</v>
      </c>
      <c r="N30" s="212">
        <v>0.25</v>
      </c>
      <c r="O30" s="215"/>
      <c r="P30" s="215">
        <v>31</v>
      </c>
    </row>
    <row r="31" spans="1:18" ht="18.95" customHeight="1" x14ac:dyDescent="0.25">
      <c r="A31" s="191" t="s">
        <v>6</v>
      </c>
      <c r="B31" s="192" t="s">
        <v>198</v>
      </c>
      <c r="C31" s="229">
        <v>0</v>
      </c>
      <c r="D31" s="229">
        <v>12148</v>
      </c>
      <c r="E31" s="229">
        <v>0</v>
      </c>
      <c r="F31" s="229">
        <v>14593</v>
      </c>
      <c r="G31" s="229">
        <v>0</v>
      </c>
      <c r="H31" s="229">
        <v>17285</v>
      </c>
      <c r="I31" s="230"/>
      <c r="J31" s="230">
        <v>19976</v>
      </c>
      <c r="K31" s="230">
        <v>0</v>
      </c>
      <c r="L31" s="230">
        <v>22427</v>
      </c>
      <c r="M31" s="211">
        <v>2451</v>
      </c>
      <c r="N31" s="212">
        <v>0.12269723668402083</v>
      </c>
      <c r="O31" s="230"/>
      <c r="P31" s="230">
        <v>23443</v>
      </c>
    </row>
    <row r="32" spans="1:18" ht="18.95" customHeight="1" x14ac:dyDescent="0.25">
      <c r="A32" s="127" t="s">
        <v>199</v>
      </c>
      <c r="B32" s="128" t="s">
        <v>200</v>
      </c>
      <c r="C32" s="231"/>
      <c r="D32" s="231">
        <v>1462</v>
      </c>
      <c r="E32" s="231"/>
      <c r="F32" s="231">
        <v>1605</v>
      </c>
      <c r="G32" s="231"/>
      <c r="H32" s="231">
        <v>1846</v>
      </c>
      <c r="I32" s="215"/>
      <c r="J32" s="215">
        <v>2515</v>
      </c>
      <c r="K32" s="215"/>
      <c r="L32" s="215">
        <v>2945</v>
      </c>
      <c r="M32" s="211">
        <v>430</v>
      </c>
      <c r="N32" s="212">
        <v>0.1709741550695825</v>
      </c>
      <c r="O32" s="215"/>
      <c r="P32" s="215">
        <v>3081</v>
      </c>
    </row>
    <row r="33" spans="1:16" ht="18.95" customHeight="1" x14ac:dyDescent="0.25">
      <c r="A33" s="127" t="s">
        <v>199</v>
      </c>
      <c r="B33" s="128" t="s">
        <v>201</v>
      </c>
      <c r="C33" s="231"/>
      <c r="D33" s="231">
        <v>10265</v>
      </c>
      <c r="E33" s="231"/>
      <c r="F33" s="231">
        <v>12524</v>
      </c>
      <c r="G33" s="231"/>
      <c r="H33" s="231">
        <v>14505</v>
      </c>
      <c r="I33" s="215"/>
      <c r="J33" s="215">
        <v>16207</v>
      </c>
      <c r="K33" s="215"/>
      <c r="L33" s="215">
        <v>18380</v>
      </c>
      <c r="M33" s="211">
        <v>2173</v>
      </c>
      <c r="N33" s="212">
        <v>0.13407786758807921</v>
      </c>
      <c r="O33" s="215"/>
      <c r="P33" s="215">
        <v>19149</v>
      </c>
    </row>
    <row r="34" spans="1:16" ht="18.95" customHeight="1" x14ac:dyDescent="0.25">
      <c r="A34" s="127" t="s">
        <v>199</v>
      </c>
      <c r="B34" s="128" t="s">
        <v>202</v>
      </c>
      <c r="C34" s="231"/>
      <c r="D34" s="231">
        <v>421</v>
      </c>
      <c r="E34" s="231"/>
      <c r="F34" s="231">
        <v>464</v>
      </c>
      <c r="G34" s="231"/>
      <c r="H34" s="231">
        <v>502</v>
      </c>
      <c r="I34" s="215"/>
      <c r="J34" s="215">
        <v>658</v>
      </c>
      <c r="K34" s="215"/>
      <c r="L34" s="215">
        <v>763</v>
      </c>
      <c r="M34" s="211">
        <v>105</v>
      </c>
      <c r="N34" s="212">
        <v>0.15957446808510639</v>
      </c>
      <c r="O34" s="215"/>
      <c r="P34" s="215">
        <v>899</v>
      </c>
    </row>
    <row r="35" spans="1:16" ht="18.95" customHeight="1" x14ac:dyDescent="0.25">
      <c r="A35" s="193" t="s">
        <v>199</v>
      </c>
      <c r="B35" s="194" t="s">
        <v>189</v>
      </c>
      <c r="C35" s="232"/>
      <c r="D35" s="232"/>
      <c r="E35" s="232"/>
      <c r="F35" s="232"/>
      <c r="G35" s="232"/>
      <c r="H35" s="232">
        <v>432</v>
      </c>
      <c r="I35" s="222"/>
      <c r="J35" s="222">
        <v>596</v>
      </c>
      <c r="K35" s="215"/>
      <c r="L35" s="233">
        <v>339</v>
      </c>
      <c r="M35" s="234">
        <v>-257</v>
      </c>
      <c r="N35" s="235">
        <v>-0.43120805369127518</v>
      </c>
      <c r="O35" s="215"/>
      <c r="P35" s="215">
        <v>314</v>
      </c>
    </row>
    <row r="36" spans="1:16" s="123" customFormat="1" ht="18.95" customHeight="1" x14ac:dyDescent="0.3">
      <c r="A36" s="195" t="s">
        <v>203</v>
      </c>
      <c r="B36" s="196" t="s">
        <v>204</v>
      </c>
      <c r="C36" s="236">
        <v>4642</v>
      </c>
      <c r="D36" s="236">
        <v>100</v>
      </c>
      <c r="E36" s="236">
        <v>6993</v>
      </c>
      <c r="F36" s="236">
        <v>164</v>
      </c>
      <c r="G36" s="236">
        <v>13323</v>
      </c>
      <c r="H36" s="236">
        <v>321</v>
      </c>
      <c r="I36" s="237"/>
      <c r="J36" s="237"/>
      <c r="K36" s="237"/>
      <c r="L36" s="237"/>
      <c r="M36" s="202"/>
      <c r="N36" s="203"/>
      <c r="O36" s="237"/>
      <c r="P36" s="237"/>
    </row>
    <row r="37" spans="1:16" s="123" customFormat="1" ht="18.95" customHeight="1" x14ac:dyDescent="0.3">
      <c r="A37" s="197" t="s">
        <v>137</v>
      </c>
      <c r="B37" s="198" t="s">
        <v>205</v>
      </c>
      <c r="C37" s="236">
        <v>582067</v>
      </c>
      <c r="D37" s="236">
        <v>3911</v>
      </c>
      <c r="E37" s="236">
        <v>552405</v>
      </c>
      <c r="F37" s="236">
        <v>4820</v>
      </c>
      <c r="G37" s="236">
        <v>545000</v>
      </c>
      <c r="H37" s="236">
        <v>4883</v>
      </c>
      <c r="I37" s="236">
        <v>1234820</v>
      </c>
      <c r="J37" s="236">
        <v>5745</v>
      </c>
      <c r="K37" s="236">
        <v>1018425</v>
      </c>
      <c r="L37" s="236">
        <v>7831</v>
      </c>
      <c r="M37" s="202">
        <v>2086</v>
      </c>
      <c r="N37" s="203">
        <v>0.36309834638816363</v>
      </c>
      <c r="O37" s="237">
        <v>765481</v>
      </c>
      <c r="P37" s="237">
        <v>7566</v>
      </c>
    </row>
    <row r="38" spans="1:16" s="123" customFormat="1" ht="18.95" customHeight="1" x14ac:dyDescent="0.25">
      <c r="A38" s="189">
        <v>1</v>
      </c>
      <c r="B38" s="199" t="s">
        <v>206</v>
      </c>
      <c r="C38" s="238">
        <v>582067</v>
      </c>
      <c r="D38" s="238">
        <v>3362</v>
      </c>
      <c r="E38" s="238">
        <v>552405</v>
      </c>
      <c r="F38" s="238">
        <v>4177</v>
      </c>
      <c r="G38" s="238">
        <v>545000</v>
      </c>
      <c r="H38" s="238">
        <v>4540</v>
      </c>
      <c r="I38" s="239">
        <v>1234820</v>
      </c>
      <c r="J38" s="238">
        <v>5442</v>
      </c>
      <c r="K38" s="239">
        <v>1018425</v>
      </c>
      <c r="L38" s="238">
        <v>7416</v>
      </c>
      <c r="M38" s="240">
        <v>1974</v>
      </c>
      <c r="N38" s="241">
        <v>0.36273428886438808</v>
      </c>
      <c r="O38" s="242">
        <v>765481</v>
      </c>
      <c r="P38" s="242">
        <v>7027</v>
      </c>
    </row>
    <row r="39" spans="1:16" s="123" customFormat="1" ht="18.95" customHeight="1" x14ac:dyDescent="0.25">
      <c r="A39" s="127">
        <v>2</v>
      </c>
      <c r="B39" s="128" t="s">
        <v>207</v>
      </c>
      <c r="C39" s="243"/>
      <c r="D39" s="243">
        <v>390</v>
      </c>
      <c r="E39" s="243"/>
      <c r="F39" s="243">
        <v>432</v>
      </c>
      <c r="G39" s="243"/>
      <c r="H39" s="243">
        <v>103</v>
      </c>
      <c r="I39" s="243"/>
      <c r="J39" s="243"/>
      <c r="K39" s="243"/>
      <c r="L39" s="243"/>
      <c r="M39" s="234">
        <v>0</v>
      </c>
      <c r="N39" s="212"/>
      <c r="O39" s="215"/>
      <c r="P39" s="215"/>
    </row>
    <row r="40" spans="1:16" s="123" customFormat="1" ht="18.95" customHeight="1" x14ac:dyDescent="0.25">
      <c r="A40" s="127">
        <v>3</v>
      </c>
      <c r="B40" s="128" t="s">
        <v>145</v>
      </c>
      <c r="C40" s="243"/>
      <c r="D40" s="243">
        <v>4</v>
      </c>
      <c r="E40" s="243"/>
      <c r="F40" s="243">
        <v>13</v>
      </c>
      <c r="G40" s="243"/>
      <c r="H40" s="243">
        <v>33</v>
      </c>
      <c r="I40" s="243"/>
      <c r="J40" s="243">
        <v>47</v>
      </c>
      <c r="K40" s="243"/>
      <c r="L40" s="243">
        <v>65</v>
      </c>
      <c r="M40" s="234">
        <v>18</v>
      </c>
      <c r="N40" s="241">
        <v>0.38297872340425532</v>
      </c>
      <c r="O40" s="215"/>
      <c r="P40" s="215">
        <v>73</v>
      </c>
    </row>
    <row r="41" spans="1:16" x14ac:dyDescent="0.25">
      <c r="A41" s="193">
        <v>4</v>
      </c>
      <c r="B41" s="200" t="s">
        <v>189</v>
      </c>
      <c r="C41" s="244"/>
      <c r="D41" s="244">
        <v>155</v>
      </c>
      <c r="E41" s="244"/>
      <c r="F41" s="244">
        <v>198</v>
      </c>
      <c r="G41" s="244"/>
      <c r="H41" s="244">
        <v>207</v>
      </c>
      <c r="I41" s="244"/>
      <c r="J41" s="238">
        <v>256</v>
      </c>
      <c r="K41" s="245"/>
      <c r="L41" s="238">
        <v>350</v>
      </c>
      <c r="M41" s="234">
        <v>94</v>
      </c>
      <c r="N41" s="235">
        <v>0.3671875</v>
      </c>
      <c r="O41" s="246"/>
      <c r="P41" s="246">
        <v>316</v>
      </c>
    </row>
    <row r="42" spans="1:16" ht="33" x14ac:dyDescent="0.25">
      <c r="A42" s="131">
        <v>5</v>
      </c>
      <c r="B42" s="248" t="s">
        <v>208</v>
      </c>
      <c r="C42" s="247"/>
      <c r="D42" s="247"/>
      <c r="E42" s="247"/>
      <c r="F42" s="247"/>
      <c r="G42" s="247"/>
      <c r="H42" s="247"/>
      <c r="I42" s="247"/>
      <c r="J42" s="247"/>
      <c r="K42" s="247"/>
      <c r="L42" s="247"/>
      <c r="M42" s="220"/>
      <c r="N42" s="221"/>
      <c r="O42" s="222"/>
      <c r="P42" s="222">
        <v>150</v>
      </c>
    </row>
    <row r="43" spans="1:16" ht="26.25" customHeight="1" x14ac:dyDescent="0.25">
      <c r="A43" s="249"/>
      <c r="B43" s="249"/>
      <c r="C43" s="249"/>
      <c r="D43" s="249"/>
      <c r="E43" s="249"/>
      <c r="F43" s="249"/>
      <c r="G43" s="249"/>
      <c r="H43" s="249"/>
      <c r="I43" s="249"/>
      <c r="J43" s="249"/>
      <c r="K43" s="249"/>
      <c r="L43" s="249"/>
      <c r="M43" s="249"/>
      <c r="N43" s="249"/>
      <c r="O43" s="249"/>
      <c r="P43" s="416" t="s">
        <v>79</v>
      </c>
    </row>
  </sheetData>
  <mergeCells count="12">
    <mergeCell ref="A1:P1"/>
    <mergeCell ref="A2:P2"/>
    <mergeCell ref="A3:P3"/>
    <mergeCell ref="K5:L5"/>
    <mergeCell ref="M5:N5"/>
    <mergeCell ref="O5:P5"/>
    <mergeCell ref="A5:A6"/>
    <mergeCell ref="B5:B6"/>
    <mergeCell ref="C5:D5"/>
    <mergeCell ref="E5:F5"/>
    <mergeCell ref="G5:H5"/>
    <mergeCell ref="I5:J5"/>
  </mergeCells>
  <pageMargins left="0.78740157480314998" right="0.78740157480314998" top="0.56999999999999995" bottom="0.56999999999999995" header="0.31496062992126" footer="0.31496062992126"/>
  <pageSetup paperSize="9" scale="82" fitToHeight="0" orientation="landscape" r:id="rId1"/>
  <headerFooter differentFirst="1">
    <oddFooter>&amp;R&amp;"Times New Roman,Regular"&amp;12&amp;P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opLeftCell="A10" workbookViewId="0">
      <selection activeCell="E13" sqref="E13"/>
    </sheetView>
  </sheetViews>
  <sheetFormatPr defaultRowHeight="15" x14ac:dyDescent="0.25"/>
  <cols>
    <col min="1" max="1" width="4.28515625" style="256" customWidth="1"/>
    <col min="2" max="2" width="14.5703125" style="256" customWidth="1"/>
    <col min="3" max="3" width="34.140625" style="256" customWidth="1"/>
    <col min="4" max="6" width="10" style="253" bestFit="1" customWidth="1"/>
    <col min="7" max="13" width="11.28515625" style="253" bestFit="1" customWidth="1"/>
    <col min="14" max="14" width="11.140625" style="253" customWidth="1"/>
    <col min="15" max="256" width="9.140625" style="253"/>
    <col min="257" max="257" width="4.28515625" style="253" customWidth="1"/>
    <col min="258" max="258" width="14.5703125" style="253" customWidth="1"/>
    <col min="259" max="259" width="34.140625" style="253" customWidth="1"/>
    <col min="260" max="262" width="10" style="253" bestFit="1" customWidth="1"/>
    <col min="263" max="269" width="11.28515625" style="253" bestFit="1" customWidth="1"/>
    <col min="270" max="270" width="11.140625" style="253" customWidth="1"/>
    <col min="271" max="512" width="9.140625" style="253"/>
    <col min="513" max="513" width="4.28515625" style="253" customWidth="1"/>
    <col min="514" max="514" width="14.5703125" style="253" customWidth="1"/>
    <col min="515" max="515" width="34.140625" style="253" customWidth="1"/>
    <col min="516" max="518" width="10" style="253" bestFit="1" customWidth="1"/>
    <col min="519" max="525" width="11.28515625" style="253" bestFit="1" customWidth="1"/>
    <col min="526" max="526" width="11.140625" style="253" customWidth="1"/>
    <col min="527" max="768" width="9.140625" style="253"/>
    <col min="769" max="769" width="4.28515625" style="253" customWidth="1"/>
    <col min="770" max="770" width="14.5703125" style="253" customWidth="1"/>
    <col min="771" max="771" width="34.140625" style="253" customWidth="1"/>
    <col min="772" max="774" width="10" style="253" bestFit="1" customWidth="1"/>
    <col min="775" max="781" width="11.28515625" style="253" bestFit="1" customWidth="1"/>
    <col min="782" max="782" width="11.140625" style="253" customWidth="1"/>
    <col min="783" max="1024" width="9.140625" style="253"/>
    <col min="1025" max="1025" width="4.28515625" style="253" customWidth="1"/>
    <col min="1026" max="1026" width="14.5703125" style="253" customWidth="1"/>
    <col min="1027" max="1027" width="34.140625" style="253" customWidth="1"/>
    <col min="1028" max="1030" width="10" style="253" bestFit="1" customWidth="1"/>
    <col min="1031" max="1037" width="11.28515625" style="253" bestFit="1" customWidth="1"/>
    <col min="1038" max="1038" width="11.140625" style="253" customWidth="1"/>
    <col min="1039" max="1280" width="9.140625" style="253"/>
    <col min="1281" max="1281" width="4.28515625" style="253" customWidth="1"/>
    <col min="1282" max="1282" width="14.5703125" style="253" customWidth="1"/>
    <col min="1283" max="1283" width="34.140625" style="253" customWidth="1"/>
    <col min="1284" max="1286" width="10" style="253" bestFit="1" customWidth="1"/>
    <col min="1287" max="1293" width="11.28515625" style="253" bestFit="1" customWidth="1"/>
    <col min="1294" max="1294" width="11.140625" style="253" customWidth="1"/>
    <col min="1295" max="1536" width="9.140625" style="253"/>
    <col min="1537" max="1537" width="4.28515625" style="253" customWidth="1"/>
    <col min="1538" max="1538" width="14.5703125" style="253" customWidth="1"/>
    <col min="1539" max="1539" width="34.140625" style="253" customWidth="1"/>
    <col min="1540" max="1542" width="10" style="253" bestFit="1" customWidth="1"/>
    <col min="1543" max="1549" width="11.28515625" style="253" bestFit="1" customWidth="1"/>
    <col min="1550" max="1550" width="11.140625" style="253" customWidth="1"/>
    <col min="1551" max="1792" width="9.140625" style="253"/>
    <col min="1793" max="1793" width="4.28515625" style="253" customWidth="1"/>
    <col min="1794" max="1794" width="14.5703125" style="253" customWidth="1"/>
    <col min="1795" max="1795" width="34.140625" style="253" customWidth="1"/>
    <col min="1796" max="1798" width="10" style="253" bestFit="1" customWidth="1"/>
    <col min="1799" max="1805" width="11.28515625" style="253" bestFit="1" customWidth="1"/>
    <col min="1806" max="1806" width="11.140625" style="253" customWidth="1"/>
    <col min="1807" max="2048" width="9.140625" style="253"/>
    <col min="2049" max="2049" width="4.28515625" style="253" customWidth="1"/>
    <col min="2050" max="2050" width="14.5703125" style="253" customWidth="1"/>
    <col min="2051" max="2051" width="34.140625" style="253" customWidth="1"/>
    <col min="2052" max="2054" width="10" style="253" bestFit="1" customWidth="1"/>
    <col min="2055" max="2061" width="11.28515625" style="253" bestFit="1" customWidth="1"/>
    <col min="2062" max="2062" width="11.140625" style="253" customWidth="1"/>
    <col min="2063" max="2304" width="9.140625" style="253"/>
    <col min="2305" max="2305" width="4.28515625" style="253" customWidth="1"/>
    <col min="2306" max="2306" width="14.5703125" style="253" customWidth="1"/>
    <col min="2307" max="2307" width="34.140625" style="253" customWidth="1"/>
    <col min="2308" max="2310" width="10" style="253" bestFit="1" customWidth="1"/>
    <col min="2311" max="2317" width="11.28515625" style="253" bestFit="1" customWidth="1"/>
    <col min="2318" max="2318" width="11.140625" style="253" customWidth="1"/>
    <col min="2319" max="2560" width="9.140625" style="253"/>
    <col min="2561" max="2561" width="4.28515625" style="253" customWidth="1"/>
    <col min="2562" max="2562" width="14.5703125" style="253" customWidth="1"/>
    <col min="2563" max="2563" width="34.140625" style="253" customWidth="1"/>
    <col min="2564" max="2566" width="10" style="253" bestFit="1" customWidth="1"/>
    <col min="2567" max="2573" width="11.28515625" style="253" bestFit="1" customWidth="1"/>
    <col min="2574" max="2574" width="11.140625" style="253" customWidth="1"/>
    <col min="2575" max="2816" width="9.140625" style="253"/>
    <col min="2817" max="2817" width="4.28515625" style="253" customWidth="1"/>
    <col min="2818" max="2818" width="14.5703125" style="253" customWidth="1"/>
    <col min="2819" max="2819" width="34.140625" style="253" customWidth="1"/>
    <col min="2820" max="2822" width="10" style="253" bestFit="1" customWidth="1"/>
    <col min="2823" max="2829" width="11.28515625" style="253" bestFit="1" customWidth="1"/>
    <col min="2830" max="2830" width="11.140625" style="253" customWidth="1"/>
    <col min="2831" max="3072" width="9.140625" style="253"/>
    <col min="3073" max="3073" width="4.28515625" style="253" customWidth="1"/>
    <col min="3074" max="3074" width="14.5703125" style="253" customWidth="1"/>
    <col min="3075" max="3075" width="34.140625" style="253" customWidth="1"/>
    <col min="3076" max="3078" width="10" style="253" bestFit="1" customWidth="1"/>
    <col min="3079" max="3085" width="11.28515625" style="253" bestFit="1" customWidth="1"/>
    <col min="3086" max="3086" width="11.140625" style="253" customWidth="1"/>
    <col min="3087" max="3328" width="9.140625" style="253"/>
    <col min="3329" max="3329" width="4.28515625" style="253" customWidth="1"/>
    <col min="3330" max="3330" width="14.5703125" style="253" customWidth="1"/>
    <col min="3331" max="3331" width="34.140625" style="253" customWidth="1"/>
    <col min="3332" max="3334" width="10" style="253" bestFit="1" customWidth="1"/>
    <col min="3335" max="3341" width="11.28515625" style="253" bestFit="1" customWidth="1"/>
    <col min="3342" max="3342" width="11.140625" style="253" customWidth="1"/>
    <col min="3343" max="3584" width="9.140625" style="253"/>
    <col min="3585" max="3585" width="4.28515625" style="253" customWidth="1"/>
    <col min="3586" max="3586" width="14.5703125" style="253" customWidth="1"/>
    <col min="3587" max="3587" width="34.140625" style="253" customWidth="1"/>
    <col min="3588" max="3590" width="10" style="253" bestFit="1" customWidth="1"/>
    <col min="3591" max="3597" width="11.28515625" style="253" bestFit="1" customWidth="1"/>
    <col min="3598" max="3598" width="11.140625" style="253" customWidth="1"/>
    <col min="3599" max="3840" width="9.140625" style="253"/>
    <col min="3841" max="3841" width="4.28515625" style="253" customWidth="1"/>
    <col min="3842" max="3842" width="14.5703125" style="253" customWidth="1"/>
    <col min="3843" max="3843" width="34.140625" style="253" customWidth="1"/>
    <col min="3844" max="3846" width="10" style="253" bestFit="1" customWidth="1"/>
    <col min="3847" max="3853" width="11.28515625" style="253" bestFit="1" customWidth="1"/>
    <col min="3854" max="3854" width="11.140625" style="253" customWidth="1"/>
    <col min="3855" max="4096" width="9.140625" style="253"/>
    <col min="4097" max="4097" width="4.28515625" style="253" customWidth="1"/>
    <col min="4098" max="4098" width="14.5703125" style="253" customWidth="1"/>
    <col min="4099" max="4099" width="34.140625" style="253" customWidth="1"/>
    <col min="4100" max="4102" width="10" style="253" bestFit="1" customWidth="1"/>
    <col min="4103" max="4109" width="11.28515625" style="253" bestFit="1" customWidth="1"/>
    <col min="4110" max="4110" width="11.140625" style="253" customWidth="1"/>
    <col min="4111" max="4352" width="9.140625" style="253"/>
    <col min="4353" max="4353" width="4.28515625" style="253" customWidth="1"/>
    <col min="4354" max="4354" width="14.5703125" style="253" customWidth="1"/>
    <col min="4355" max="4355" width="34.140625" style="253" customWidth="1"/>
    <col min="4356" max="4358" width="10" style="253" bestFit="1" customWidth="1"/>
    <col min="4359" max="4365" width="11.28515625" style="253" bestFit="1" customWidth="1"/>
    <col min="4366" max="4366" width="11.140625" style="253" customWidth="1"/>
    <col min="4367" max="4608" width="9.140625" style="253"/>
    <col min="4609" max="4609" width="4.28515625" style="253" customWidth="1"/>
    <col min="4610" max="4610" width="14.5703125" style="253" customWidth="1"/>
    <col min="4611" max="4611" width="34.140625" style="253" customWidth="1"/>
    <col min="4612" max="4614" width="10" style="253" bestFit="1" customWidth="1"/>
    <col min="4615" max="4621" width="11.28515625" style="253" bestFit="1" customWidth="1"/>
    <col min="4622" max="4622" width="11.140625" style="253" customWidth="1"/>
    <col min="4623" max="4864" width="9.140625" style="253"/>
    <col min="4865" max="4865" width="4.28515625" style="253" customWidth="1"/>
    <col min="4866" max="4866" width="14.5703125" style="253" customWidth="1"/>
    <col min="4867" max="4867" width="34.140625" style="253" customWidth="1"/>
    <col min="4868" max="4870" width="10" style="253" bestFit="1" customWidth="1"/>
    <col min="4871" max="4877" width="11.28515625" style="253" bestFit="1" customWidth="1"/>
    <col min="4878" max="4878" width="11.140625" style="253" customWidth="1"/>
    <col min="4879" max="5120" width="9.140625" style="253"/>
    <col min="5121" max="5121" width="4.28515625" style="253" customWidth="1"/>
    <col min="5122" max="5122" width="14.5703125" style="253" customWidth="1"/>
    <col min="5123" max="5123" width="34.140625" style="253" customWidth="1"/>
    <col min="5124" max="5126" width="10" style="253" bestFit="1" customWidth="1"/>
    <col min="5127" max="5133" width="11.28515625" style="253" bestFit="1" customWidth="1"/>
    <col min="5134" max="5134" width="11.140625" style="253" customWidth="1"/>
    <col min="5135" max="5376" width="9.140625" style="253"/>
    <col min="5377" max="5377" width="4.28515625" style="253" customWidth="1"/>
    <col min="5378" max="5378" width="14.5703125" style="253" customWidth="1"/>
    <col min="5379" max="5379" width="34.140625" style="253" customWidth="1"/>
    <col min="5380" max="5382" width="10" style="253" bestFit="1" customWidth="1"/>
    <col min="5383" max="5389" width="11.28515625" style="253" bestFit="1" customWidth="1"/>
    <col min="5390" max="5390" width="11.140625" style="253" customWidth="1"/>
    <col min="5391" max="5632" width="9.140625" style="253"/>
    <col min="5633" max="5633" width="4.28515625" style="253" customWidth="1"/>
    <col min="5634" max="5634" width="14.5703125" style="253" customWidth="1"/>
    <col min="5635" max="5635" width="34.140625" style="253" customWidth="1"/>
    <col min="5636" max="5638" width="10" style="253" bestFit="1" customWidth="1"/>
    <col min="5639" max="5645" width="11.28515625" style="253" bestFit="1" customWidth="1"/>
    <col min="5646" max="5646" width="11.140625" style="253" customWidth="1"/>
    <col min="5647" max="5888" width="9.140625" style="253"/>
    <col min="5889" max="5889" width="4.28515625" style="253" customWidth="1"/>
    <col min="5890" max="5890" width="14.5703125" style="253" customWidth="1"/>
    <col min="5891" max="5891" width="34.140625" style="253" customWidth="1"/>
    <col min="5892" max="5894" width="10" style="253" bestFit="1" customWidth="1"/>
    <col min="5895" max="5901" width="11.28515625" style="253" bestFit="1" customWidth="1"/>
    <col min="5902" max="5902" width="11.140625" style="253" customWidth="1"/>
    <col min="5903" max="6144" width="9.140625" style="253"/>
    <col min="6145" max="6145" width="4.28515625" style="253" customWidth="1"/>
    <col min="6146" max="6146" width="14.5703125" style="253" customWidth="1"/>
    <col min="6147" max="6147" width="34.140625" style="253" customWidth="1"/>
    <col min="6148" max="6150" width="10" style="253" bestFit="1" customWidth="1"/>
    <col min="6151" max="6157" width="11.28515625" style="253" bestFit="1" customWidth="1"/>
    <col min="6158" max="6158" width="11.140625" style="253" customWidth="1"/>
    <col min="6159" max="6400" width="9.140625" style="253"/>
    <col min="6401" max="6401" width="4.28515625" style="253" customWidth="1"/>
    <col min="6402" max="6402" width="14.5703125" style="253" customWidth="1"/>
    <col min="6403" max="6403" width="34.140625" style="253" customWidth="1"/>
    <col min="6404" max="6406" width="10" style="253" bestFit="1" customWidth="1"/>
    <col min="6407" max="6413" width="11.28515625" style="253" bestFit="1" customWidth="1"/>
    <col min="6414" max="6414" width="11.140625" style="253" customWidth="1"/>
    <col min="6415" max="6656" width="9.140625" style="253"/>
    <col min="6657" max="6657" width="4.28515625" style="253" customWidth="1"/>
    <col min="6658" max="6658" width="14.5703125" style="253" customWidth="1"/>
    <col min="6659" max="6659" width="34.140625" style="253" customWidth="1"/>
    <col min="6660" max="6662" width="10" style="253" bestFit="1" customWidth="1"/>
    <col min="6663" max="6669" width="11.28515625" style="253" bestFit="1" customWidth="1"/>
    <col min="6670" max="6670" width="11.140625" style="253" customWidth="1"/>
    <col min="6671" max="6912" width="9.140625" style="253"/>
    <col min="6913" max="6913" width="4.28515625" style="253" customWidth="1"/>
    <col min="6914" max="6914" width="14.5703125" style="253" customWidth="1"/>
    <col min="6915" max="6915" width="34.140625" style="253" customWidth="1"/>
    <col min="6916" max="6918" width="10" style="253" bestFit="1" customWidth="1"/>
    <col min="6919" max="6925" width="11.28515625" style="253" bestFit="1" customWidth="1"/>
    <col min="6926" max="6926" width="11.140625" style="253" customWidth="1"/>
    <col min="6927" max="7168" width="9.140625" style="253"/>
    <col min="7169" max="7169" width="4.28515625" style="253" customWidth="1"/>
    <col min="7170" max="7170" width="14.5703125" style="253" customWidth="1"/>
    <col min="7171" max="7171" width="34.140625" style="253" customWidth="1"/>
    <col min="7172" max="7174" width="10" style="253" bestFit="1" customWidth="1"/>
    <col min="7175" max="7181" width="11.28515625" style="253" bestFit="1" customWidth="1"/>
    <col min="7182" max="7182" width="11.140625" style="253" customWidth="1"/>
    <col min="7183" max="7424" width="9.140625" style="253"/>
    <col min="7425" max="7425" width="4.28515625" style="253" customWidth="1"/>
    <col min="7426" max="7426" width="14.5703125" style="253" customWidth="1"/>
    <col min="7427" max="7427" width="34.140625" style="253" customWidth="1"/>
    <col min="7428" max="7430" width="10" style="253" bestFit="1" customWidth="1"/>
    <col min="7431" max="7437" width="11.28515625" style="253" bestFit="1" customWidth="1"/>
    <col min="7438" max="7438" width="11.140625" style="253" customWidth="1"/>
    <col min="7439" max="7680" width="9.140625" style="253"/>
    <col min="7681" max="7681" width="4.28515625" style="253" customWidth="1"/>
    <col min="7682" max="7682" width="14.5703125" style="253" customWidth="1"/>
    <col min="7683" max="7683" width="34.140625" style="253" customWidth="1"/>
    <col min="7684" max="7686" width="10" style="253" bestFit="1" customWidth="1"/>
    <col min="7687" max="7693" width="11.28515625" style="253" bestFit="1" customWidth="1"/>
    <col min="7694" max="7694" width="11.140625" style="253" customWidth="1"/>
    <col min="7695" max="7936" width="9.140625" style="253"/>
    <col min="7937" max="7937" width="4.28515625" style="253" customWidth="1"/>
    <col min="7938" max="7938" width="14.5703125" style="253" customWidth="1"/>
    <col min="7939" max="7939" width="34.140625" style="253" customWidth="1"/>
    <col min="7940" max="7942" width="10" style="253" bestFit="1" customWidth="1"/>
    <col min="7943" max="7949" width="11.28515625" style="253" bestFit="1" customWidth="1"/>
    <col min="7950" max="7950" width="11.140625" style="253" customWidth="1"/>
    <col min="7951" max="8192" width="9.140625" style="253"/>
    <col min="8193" max="8193" width="4.28515625" style="253" customWidth="1"/>
    <col min="8194" max="8194" width="14.5703125" style="253" customWidth="1"/>
    <col min="8195" max="8195" width="34.140625" style="253" customWidth="1"/>
    <col min="8196" max="8198" width="10" style="253" bestFit="1" customWidth="1"/>
    <col min="8199" max="8205" width="11.28515625" style="253" bestFit="1" customWidth="1"/>
    <col min="8206" max="8206" width="11.140625" style="253" customWidth="1"/>
    <col min="8207" max="8448" width="9.140625" style="253"/>
    <col min="8449" max="8449" width="4.28515625" style="253" customWidth="1"/>
    <col min="8450" max="8450" width="14.5703125" style="253" customWidth="1"/>
    <col min="8451" max="8451" width="34.140625" style="253" customWidth="1"/>
    <col min="8452" max="8454" width="10" style="253" bestFit="1" customWidth="1"/>
    <col min="8455" max="8461" width="11.28515625" style="253" bestFit="1" customWidth="1"/>
    <col min="8462" max="8462" width="11.140625" style="253" customWidth="1"/>
    <col min="8463" max="8704" width="9.140625" style="253"/>
    <col min="8705" max="8705" width="4.28515625" style="253" customWidth="1"/>
    <col min="8706" max="8706" width="14.5703125" style="253" customWidth="1"/>
    <col min="8707" max="8707" width="34.140625" style="253" customWidth="1"/>
    <col min="8708" max="8710" width="10" style="253" bestFit="1" customWidth="1"/>
    <col min="8711" max="8717" width="11.28515625" style="253" bestFit="1" customWidth="1"/>
    <col min="8718" max="8718" width="11.140625" style="253" customWidth="1"/>
    <col min="8719" max="8960" width="9.140625" style="253"/>
    <col min="8961" max="8961" width="4.28515625" style="253" customWidth="1"/>
    <col min="8962" max="8962" width="14.5703125" style="253" customWidth="1"/>
    <col min="8963" max="8963" width="34.140625" style="253" customWidth="1"/>
    <col min="8964" max="8966" width="10" style="253" bestFit="1" customWidth="1"/>
    <col min="8967" max="8973" width="11.28515625" style="253" bestFit="1" customWidth="1"/>
    <col min="8974" max="8974" width="11.140625" style="253" customWidth="1"/>
    <col min="8975" max="9216" width="9.140625" style="253"/>
    <col min="9217" max="9217" width="4.28515625" style="253" customWidth="1"/>
    <col min="9218" max="9218" width="14.5703125" style="253" customWidth="1"/>
    <col min="9219" max="9219" width="34.140625" style="253" customWidth="1"/>
    <col min="9220" max="9222" width="10" style="253" bestFit="1" customWidth="1"/>
    <col min="9223" max="9229" width="11.28515625" style="253" bestFit="1" customWidth="1"/>
    <col min="9230" max="9230" width="11.140625" style="253" customWidth="1"/>
    <col min="9231" max="9472" width="9.140625" style="253"/>
    <col min="9473" max="9473" width="4.28515625" style="253" customWidth="1"/>
    <col min="9474" max="9474" width="14.5703125" style="253" customWidth="1"/>
    <col min="9475" max="9475" width="34.140625" style="253" customWidth="1"/>
    <col min="9476" max="9478" width="10" style="253" bestFit="1" customWidth="1"/>
    <col min="9479" max="9485" width="11.28515625" style="253" bestFit="1" customWidth="1"/>
    <col min="9486" max="9486" width="11.140625" style="253" customWidth="1"/>
    <col min="9487" max="9728" width="9.140625" style="253"/>
    <col min="9729" max="9729" width="4.28515625" style="253" customWidth="1"/>
    <col min="9730" max="9730" width="14.5703125" style="253" customWidth="1"/>
    <col min="9731" max="9731" width="34.140625" style="253" customWidth="1"/>
    <col min="9732" max="9734" width="10" style="253" bestFit="1" customWidth="1"/>
    <col min="9735" max="9741" width="11.28515625" style="253" bestFit="1" customWidth="1"/>
    <col min="9742" max="9742" width="11.140625" style="253" customWidth="1"/>
    <col min="9743" max="9984" width="9.140625" style="253"/>
    <col min="9985" max="9985" width="4.28515625" style="253" customWidth="1"/>
    <col min="9986" max="9986" width="14.5703125" style="253" customWidth="1"/>
    <col min="9987" max="9987" width="34.140625" style="253" customWidth="1"/>
    <col min="9988" max="9990" width="10" style="253" bestFit="1" customWidth="1"/>
    <col min="9991" max="9997" width="11.28515625" style="253" bestFit="1" customWidth="1"/>
    <col min="9998" max="9998" width="11.140625" style="253" customWidth="1"/>
    <col min="9999" max="10240" width="9.140625" style="253"/>
    <col min="10241" max="10241" width="4.28515625" style="253" customWidth="1"/>
    <col min="10242" max="10242" width="14.5703125" style="253" customWidth="1"/>
    <col min="10243" max="10243" width="34.140625" style="253" customWidth="1"/>
    <col min="10244" max="10246" width="10" style="253" bestFit="1" customWidth="1"/>
    <col min="10247" max="10253" width="11.28515625" style="253" bestFit="1" customWidth="1"/>
    <col min="10254" max="10254" width="11.140625" style="253" customWidth="1"/>
    <col min="10255" max="10496" width="9.140625" style="253"/>
    <col min="10497" max="10497" width="4.28515625" style="253" customWidth="1"/>
    <col min="10498" max="10498" width="14.5703125" style="253" customWidth="1"/>
    <col min="10499" max="10499" width="34.140625" style="253" customWidth="1"/>
    <col min="10500" max="10502" width="10" style="253" bestFit="1" customWidth="1"/>
    <col min="10503" max="10509" width="11.28515625" style="253" bestFit="1" customWidth="1"/>
    <col min="10510" max="10510" width="11.140625" style="253" customWidth="1"/>
    <col min="10511" max="10752" width="9.140625" style="253"/>
    <col min="10753" max="10753" width="4.28515625" style="253" customWidth="1"/>
    <col min="10754" max="10754" width="14.5703125" style="253" customWidth="1"/>
    <col min="10755" max="10755" width="34.140625" style="253" customWidth="1"/>
    <col min="10756" max="10758" width="10" style="253" bestFit="1" customWidth="1"/>
    <col min="10759" max="10765" width="11.28515625" style="253" bestFit="1" customWidth="1"/>
    <col min="10766" max="10766" width="11.140625" style="253" customWidth="1"/>
    <col min="10767" max="11008" width="9.140625" style="253"/>
    <col min="11009" max="11009" width="4.28515625" style="253" customWidth="1"/>
    <col min="11010" max="11010" width="14.5703125" style="253" customWidth="1"/>
    <col min="11011" max="11011" width="34.140625" style="253" customWidth="1"/>
    <col min="11012" max="11014" width="10" style="253" bestFit="1" customWidth="1"/>
    <col min="11015" max="11021" width="11.28515625" style="253" bestFit="1" customWidth="1"/>
    <col min="11022" max="11022" width="11.140625" style="253" customWidth="1"/>
    <col min="11023" max="11264" width="9.140625" style="253"/>
    <col min="11265" max="11265" width="4.28515625" style="253" customWidth="1"/>
    <col min="11266" max="11266" width="14.5703125" style="253" customWidth="1"/>
    <col min="11267" max="11267" width="34.140625" style="253" customWidth="1"/>
    <col min="11268" max="11270" width="10" style="253" bestFit="1" customWidth="1"/>
    <col min="11271" max="11277" width="11.28515625" style="253" bestFit="1" customWidth="1"/>
    <col min="11278" max="11278" width="11.140625" style="253" customWidth="1"/>
    <col min="11279" max="11520" width="9.140625" style="253"/>
    <col min="11521" max="11521" width="4.28515625" style="253" customWidth="1"/>
    <col min="11522" max="11522" width="14.5703125" style="253" customWidth="1"/>
    <col min="11523" max="11523" width="34.140625" style="253" customWidth="1"/>
    <col min="11524" max="11526" width="10" style="253" bestFit="1" customWidth="1"/>
    <col min="11527" max="11533" width="11.28515625" style="253" bestFit="1" customWidth="1"/>
    <col min="11534" max="11534" width="11.140625" style="253" customWidth="1"/>
    <col min="11535" max="11776" width="9.140625" style="253"/>
    <col min="11777" max="11777" width="4.28515625" style="253" customWidth="1"/>
    <col min="11778" max="11778" width="14.5703125" style="253" customWidth="1"/>
    <col min="11779" max="11779" width="34.140625" style="253" customWidth="1"/>
    <col min="11780" max="11782" width="10" style="253" bestFit="1" customWidth="1"/>
    <col min="11783" max="11789" width="11.28515625" style="253" bestFit="1" customWidth="1"/>
    <col min="11790" max="11790" width="11.140625" style="253" customWidth="1"/>
    <col min="11791" max="12032" width="9.140625" style="253"/>
    <col min="12033" max="12033" width="4.28515625" style="253" customWidth="1"/>
    <col min="12034" max="12034" width="14.5703125" style="253" customWidth="1"/>
    <col min="12035" max="12035" width="34.140625" style="253" customWidth="1"/>
    <col min="12036" max="12038" width="10" style="253" bestFit="1" customWidth="1"/>
    <col min="12039" max="12045" width="11.28515625" style="253" bestFit="1" customWidth="1"/>
    <col min="12046" max="12046" width="11.140625" style="253" customWidth="1"/>
    <col min="12047" max="12288" width="9.140625" style="253"/>
    <col min="12289" max="12289" width="4.28515625" style="253" customWidth="1"/>
    <col min="12290" max="12290" width="14.5703125" style="253" customWidth="1"/>
    <col min="12291" max="12291" width="34.140625" style="253" customWidth="1"/>
    <col min="12292" max="12294" width="10" style="253" bestFit="1" customWidth="1"/>
    <col min="12295" max="12301" width="11.28515625" style="253" bestFit="1" customWidth="1"/>
    <col min="12302" max="12302" width="11.140625" style="253" customWidth="1"/>
    <col min="12303" max="12544" width="9.140625" style="253"/>
    <col min="12545" max="12545" width="4.28515625" style="253" customWidth="1"/>
    <col min="12546" max="12546" width="14.5703125" style="253" customWidth="1"/>
    <col min="12547" max="12547" width="34.140625" style="253" customWidth="1"/>
    <col min="12548" max="12550" width="10" style="253" bestFit="1" customWidth="1"/>
    <col min="12551" max="12557" width="11.28515625" style="253" bestFit="1" customWidth="1"/>
    <col min="12558" max="12558" width="11.140625" style="253" customWidth="1"/>
    <col min="12559" max="12800" width="9.140625" style="253"/>
    <col min="12801" max="12801" width="4.28515625" style="253" customWidth="1"/>
    <col min="12802" max="12802" width="14.5703125" style="253" customWidth="1"/>
    <col min="12803" max="12803" width="34.140625" style="253" customWidth="1"/>
    <col min="12804" max="12806" width="10" style="253" bestFit="1" customWidth="1"/>
    <col min="12807" max="12813" width="11.28515625" style="253" bestFit="1" customWidth="1"/>
    <col min="12814" max="12814" width="11.140625" style="253" customWidth="1"/>
    <col min="12815" max="13056" width="9.140625" style="253"/>
    <col min="13057" max="13057" width="4.28515625" style="253" customWidth="1"/>
    <col min="13058" max="13058" width="14.5703125" style="253" customWidth="1"/>
    <col min="13059" max="13059" width="34.140625" style="253" customWidth="1"/>
    <col min="13060" max="13062" width="10" style="253" bestFit="1" customWidth="1"/>
    <col min="13063" max="13069" width="11.28515625" style="253" bestFit="1" customWidth="1"/>
    <col min="13070" max="13070" width="11.140625" style="253" customWidth="1"/>
    <col min="13071" max="13312" width="9.140625" style="253"/>
    <col min="13313" max="13313" width="4.28515625" style="253" customWidth="1"/>
    <col min="13314" max="13314" width="14.5703125" style="253" customWidth="1"/>
    <col min="13315" max="13315" width="34.140625" style="253" customWidth="1"/>
    <col min="13316" max="13318" width="10" style="253" bestFit="1" customWidth="1"/>
    <col min="13319" max="13325" width="11.28515625" style="253" bestFit="1" customWidth="1"/>
    <col min="13326" max="13326" width="11.140625" style="253" customWidth="1"/>
    <col min="13327" max="13568" width="9.140625" style="253"/>
    <col min="13569" max="13569" width="4.28515625" style="253" customWidth="1"/>
    <col min="13570" max="13570" width="14.5703125" style="253" customWidth="1"/>
    <col min="13571" max="13571" width="34.140625" style="253" customWidth="1"/>
    <col min="13572" max="13574" width="10" style="253" bestFit="1" customWidth="1"/>
    <col min="13575" max="13581" width="11.28515625" style="253" bestFit="1" customWidth="1"/>
    <col min="13582" max="13582" width="11.140625" style="253" customWidth="1"/>
    <col min="13583" max="13824" width="9.140625" style="253"/>
    <col min="13825" max="13825" width="4.28515625" style="253" customWidth="1"/>
    <col min="13826" max="13826" width="14.5703125" style="253" customWidth="1"/>
    <col min="13827" max="13827" width="34.140625" style="253" customWidth="1"/>
    <col min="13828" max="13830" width="10" style="253" bestFit="1" customWidth="1"/>
    <col min="13831" max="13837" width="11.28515625" style="253" bestFit="1" customWidth="1"/>
    <col min="13838" max="13838" width="11.140625" style="253" customWidth="1"/>
    <col min="13839" max="14080" width="9.140625" style="253"/>
    <col min="14081" max="14081" width="4.28515625" style="253" customWidth="1"/>
    <col min="14082" max="14082" width="14.5703125" style="253" customWidth="1"/>
    <col min="14083" max="14083" width="34.140625" style="253" customWidth="1"/>
    <col min="14084" max="14086" width="10" style="253" bestFit="1" customWidth="1"/>
    <col min="14087" max="14093" width="11.28515625" style="253" bestFit="1" customWidth="1"/>
    <col min="14094" max="14094" width="11.140625" style="253" customWidth="1"/>
    <col min="14095" max="14336" width="9.140625" style="253"/>
    <col min="14337" max="14337" width="4.28515625" style="253" customWidth="1"/>
    <col min="14338" max="14338" width="14.5703125" style="253" customWidth="1"/>
    <col min="14339" max="14339" width="34.140625" style="253" customWidth="1"/>
    <col min="14340" max="14342" width="10" style="253" bestFit="1" customWidth="1"/>
    <col min="14343" max="14349" width="11.28515625" style="253" bestFit="1" customWidth="1"/>
    <col min="14350" max="14350" width="11.140625" style="253" customWidth="1"/>
    <col min="14351" max="14592" width="9.140625" style="253"/>
    <col min="14593" max="14593" width="4.28515625" style="253" customWidth="1"/>
    <col min="14594" max="14594" width="14.5703125" style="253" customWidth="1"/>
    <col min="14595" max="14595" width="34.140625" style="253" customWidth="1"/>
    <col min="14596" max="14598" width="10" style="253" bestFit="1" customWidth="1"/>
    <col min="14599" max="14605" width="11.28515625" style="253" bestFit="1" customWidth="1"/>
    <col min="14606" max="14606" width="11.140625" style="253" customWidth="1"/>
    <col min="14607" max="14848" width="9.140625" style="253"/>
    <col min="14849" max="14849" width="4.28515625" style="253" customWidth="1"/>
    <col min="14850" max="14850" width="14.5703125" style="253" customWidth="1"/>
    <col min="14851" max="14851" width="34.140625" style="253" customWidth="1"/>
    <col min="14852" max="14854" width="10" style="253" bestFit="1" customWidth="1"/>
    <col min="14855" max="14861" width="11.28515625" style="253" bestFit="1" customWidth="1"/>
    <col min="14862" max="14862" width="11.140625" style="253" customWidth="1"/>
    <col min="14863" max="15104" width="9.140625" style="253"/>
    <col min="15105" max="15105" width="4.28515625" style="253" customWidth="1"/>
    <col min="15106" max="15106" width="14.5703125" style="253" customWidth="1"/>
    <col min="15107" max="15107" width="34.140625" style="253" customWidth="1"/>
    <col min="15108" max="15110" width="10" style="253" bestFit="1" customWidth="1"/>
    <col min="15111" max="15117" width="11.28515625" style="253" bestFit="1" customWidth="1"/>
    <col min="15118" max="15118" width="11.140625" style="253" customWidth="1"/>
    <col min="15119" max="15360" width="9.140625" style="253"/>
    <col min="15361" max="15361" width="4.28515625" style="253" customWidth="1"/>
    <col min="15362" max="15362" width="14.5703125" style="253" customWidth="1"/>
    <col min="15363" max="15363" width="34.140625" style="253" customWidth="1"/>
    <col min="15364" max="15366" width="10" style="253" bestFit="1" customWidth="1"/>
    <col min="15367" max="15373" width="11.28515625" style="253" bestFit="1" customWidth="1"/>
    <col min="15374" max="15374" width="11.140625" style="253" customWidth="1"/>
    <col min="15375" max="15616" width="9.140625" style="253"/>
    <col min="15617" max="15617" width="4.28515625" style="253" customWidth="1"/>
    <col min="15618" max="15618" width="14.5703125" style="253" customWidth="1"/>
    <col min="15619" max="15619" width="34.140625" style="253" customWidth="1"/>
    <col min="15620" max="15622" width="10" style="253" bestFit="1" customWidth="1"/>
    <col min="15623" max="15629" width="11.28515625" style="253" bestFit="1" customWidth="1"/>
    <col min="15630" max="15630" width="11.140625" style="253" customWidth="1"/>
    <col min="15631" max="15872" width="9.140625" style="253"/>
    <col min="15873" max="15873" width="4.28515625" style="253" customWidth="1"/>
    <col min="15874" max="15874" width="14.5703125" style="253" customWidth="1"/>
    <col min="15875" max="15875" width="34.140625" style="253" customWidth="1"/>
    <col min="15876" max="15878" width="10" style="253" bestFit="1" customWidth="1"/>
    <col min="15879" max="15885" width="11.28515625" style="253" bestFit="1" customWidth="1"/>
    <col min="15886" max="15886" width="11.140625" style="253" customWidth="1"/>
    <col min="15887" max="16128" width="9.140625" style="253"/>
    <col min="16129" max="16129" width="4.28515625" style="253" customWidth="1"/>
    <col min="16130" max="16130" width="14.5703125" style="253" customWidth="1"/>
    <col min="16131" max="16131" width="34.140625" style="253" customWidth="1"/>
    <col min="16132" max="16134" width="10" style="253" bestFit="1" customWidth="1"/>
    <col min="16135" max="16141" width="11.28515625" style="253" bestFit="1" customWidth="1"/>
    <col min="16142" max="16142" width="11.140625" style="253" customWidth="1"/>
    <col min="16143" max="16384" width="9.140625" style="253"/>
  </cols>
  <sheetData>
    <row r="1" spans="1:14" ht="19.5" x14ac:dyDescent="0.3">
      <c r="A1" s="539" t="s">
        <v>218</v>
      </c>
      <c r="B1" s="539"/>
      <c r="C1" s="539"/>
      <c r="D1" s="539"/>
      <c r="E1" s="539"/>
      <c r="F1" s="539"/>
      <c r="G1" s="539"/>
      <c r="H1" s="539"/>
      <c r="I1" s="539"/>
      <c r="J1" s="539"/>
      <c r="K1" s="539"/>
      <c r="L1" s="539"/>
      <c r="M1" s="539"/>
      <c r="N1" s="539"/>
    </row>
    <row r="2" spans="1:14" ht="16.5" x14ac:dyDescent="0.25">
      <c r="A2" s="540" t="s">
        <v>362</v>
      </c>
      <c r="B2" s="540"/>
      <c r="C2" s="540"/>
      <c r="D2" s="540"/>
      <c r="E2" s="540"/>
      <c r="F2" s="540"/>
      <c r="G2" s="540"/>
      <c r="H2" s="540"/>
      <c r="I2" s="540"/>
      <c r="J2" s="540"/>
      <c r="K2" s="540"/>
      <c r="L2" s="540"/>
      <c r="M2" s="540"/>
      <c r="N2" s="540"/>
    </row>
    <row r="3" spans="1:14" s="122" customFormat="1" ht="35.25" customHeight="1" x14ac:dyDescent="0.3">
      <c r="A3" s="525" t="s">
        <v>370</v>
      </c>
      <c r="B3" s="526"/>
      <c r="C3" s="526"/>
      <c r="D3" s="526"/>
      <c r="E3" s="526"/>
      <c r="F3" s="526"/>
      <c r="G3" s="526"/>
      <c r="H3" s="526"/>
      <c r="I3" s="526"/>
      <c r="J3" s="526"/>
      <c r="K3" s="526"/>
      <c r="L3" s="526"/>
      <c r="M3" s="526"/>
      <c r="N3" s="526"/>
    </row>
    <row r="4" spans="1:14" s="122" customFormat="1" ht="28.5" customHeight="1" x14ac:dyDescent="0.25">
      <c r="A4" s="81"/>
      <c r="B4" s="81"/>
      <c r="C4" s="81"/>
      <c r="D4" s="81"/>
      <c r="E4" s="81"/>
      <c r="F4" s="81"/>
      <c r="G4" s="81"/>
      <c r="H4" s="81"/>
      <c r="I4" s="81"/>
      <c r="J4" s="81"/>
      <c r="K4" s="541" t="s">
        <v>219</v>
      </c>
      <c r="L4" s="541"/>
      <c r="M4" s="541"/>
      <c r="N4" s="541"/>
    </row>
    <row r="5" spans="1:14" ht="16.5" x14ac:dyDescent="0.25">
      <c r="A5" s="254" t="s">
        <v>0</v>
      </c>
      <c r="B5" s="254" t="s">
        <v>210</v>
      </c>
      <c r="C5" s="254"/>
      <c r="D5" s="254">
        <v>2007</v>
      </c>
      <c r="E5" s="254">
        <v>2008</v>
      </c>
      <c r="F5" s="254">
        <v>2009</v>
      </c>
      <c r="G5" s="254">
        <v>2010</v>
      </c>
      <c r="H5" s="254">
        <v>2011</v>
      </c>
      <c r="I5" s="254">
        <v>2012</v>
      </c>
      <c r="J5" s="254">
        <v>2013</v>
      </c>
      <c r="K5" s="254">
        <v>2014</v>
      </c>
      <c r="L5" s="254">
        <v>2015</v>
      </c>
      <c r="M5" s="254">
        <v>2016</v>
      </c>
      <c r="N5" s="254" t="s">
        <v>211</v>
      </c>
    </row>
    <row r="6" spans="1:14" ht="33" x14ac:dyDescent="0.25">
      <c r="A6" s="542">
        <v>1</v>
      </c>
      <c r="B6" s="542" t="s">
        <v>88</v>
      </c>
      <c r="C6" s="255" t="s">
        <v>212</v>
      </c>
      <c r="D6" s="258">
        <v>0</v>
      </c>
      <c r="E6" s="259">
        <v>1447</v>
      </c>
      <c r="F6" s="259">
        <v>2565</v>
      </c>
      <c r="G6" s="259">
        <v>4753</v>
      </c>
      <c r="H6" s="259">
        <v>7516</v>
      </c>
      <c r="I6" s="259">
        <v>10417</v>
      </c>
      <c r="J6" s="259">
        <v>12752</v>
      </c>
      <c r="K6" s="259">
        <v>13855</v>
      </c>
      <c r="L6" s="259">
        <v>14331</v>
      </c>
      <c r="M6" s="260">
        <v>14030</v>
      </c>
      <c r="N6" s="261">
        <v>14138</v>
      </c>
    </row>
    <row r="7" spans="1:14" ht="16.5" x14ac:dyDescent="0.25">
      <c r="A7" s="542"/>
      <c r="B7" s="542"/>
      <c r="C7" s="255" t="s">
        <v>213</v>
      </c>
      <c r="D7" s="258">
        <v>3562</v>
      </c>
      <c r="E7" s="259">
        <v>4097</v>
      </c>
      <c r="F7" s="259">
        <v>5904</v>
      </c>
      <c r="G7" s="259">
        <v>6758</v>
      </c>
      <c r="H7" s="259">
        <v>8463</v>
      </c>
      <c r="I7" s="259">
        <v>11161</v>
      </c>
      <c r="J7" s="259">
        <v>13251</v>
      </c>
      <c r="K7" s="259">
        <v>15069</v>
      </c>
      <c r="L7" s="259">
        <v>16984</v>
      </c>
      <c r="M7" s="260">
        <v>20084</v>
      </c>
      <c r="N7" s="261">
        <v>22977</v>
      </c>
    </row>
    <row r="8" spans="1:14" ht="16.5" x14ac:dyDescent="0.25">
      <c r="A8" s="542"/>
      <c r="B8" s="542"/>
      <c r="C8" s="255" t="s">
        <v>214</v>
      </c>
      <c r="D8" s="258">
        <v>2115</v>
      </c>
      <c r="E8" s="259">
        <v>2979</v>
      </c>
      <c r="F8" s="259">
        <v>3716</v>
      </c>
      <c r="G8" s="259">
        <v>3995</v>
      </c>
      <c r="H8" s="259">
        <v>5562</v>
      </c>
      <c r="I8" s="259">
        <v>8826</v>
      </c>
      <c r="J8" s="259">
        <v>12148</v>
      </c>
      <c r="K8" s="259">
        <v>14593</v>
      </c>
      <c r="L8" s="259">
        <v>17285</v>
      </c>
      <c r="M8" s="260">
        <v>19976</v>
      </c>
      <c r="N8" s="261">
        <v>22427</v>
      </c>
    </row>
    <row r="9" spans="1:14" ht="16.5" hidden="1" x14ac:dyDescent="0.25">
      <c r="A9" s="542"/>
      <c r="B9" s="542"/>
      <c r="C9" s="272" t="s">
        <v>224</v>
      </c>
      <c r="D9" s="273">
        <f>D8/D7</f>
        <v>0.5937675463222909</v>
      </c>
      <c r="E9" s="273">
        <f t="shared" ref="E9:N9" si="0">E8/E7</f>
        <v>0.7271174029777886</v>
      </c>
      <c r="F9" s="273">
        <f t="shared" si="0"/>
        <v>0.62940379403794033</v>
      </c>
      <c r="G9" s="273">
        <f t="shared" si="0"/>
        <v>0.591151228174016</v>
      </c>
      <c r="H9" s="273">
        <f t="shared" si="0"/>
        <v>0.65721375398794757</v>
      </c>
      <c r="I9" s="273">
        <f t="shared" si="0"/>
        <v>0.79078935579249177</v>
      </c>
      <c r="J9" s="273">
        <f t="shared" si="0"/>
        <v>0.91676099916987397</v>
      </c>
      <c r="K9" s="273">
        <f t="shared" si="0"/>
        <v>0.96841197159731895</v>
      </c>
      <c r="L9" s="273">
        <f t="shared" si="0"/>
        <v>1.0177225624116817</v>
      </c>
      <c r="M9" s="273">
        <f t="shared" si="0"/>
        <v>0.99462258514240187</v>
      </c>
      <c r="N9" s="273">
        <f t="shared" si="0"/>
        <v>0.97606301954128039</v>
      </c>
    </row>
    <row r="10" spans="1:14" ht="16.5" x14ac:dyDescent="0.25">
      <c r="A10" s="542"/>
      <c r="B10" s="542"/>
      <c r="C10" s="255" t="s">
        <v>215</v>
      </c>
      <c r="D10" s="259">
        <v>1447</v>
      </c>
      <c r="E10" s="259">
        <v>2565</v>
      </c>
      <c r="F10" s="259">
        <v>4753</v>
      </c>
      <c r="G10" s="259">
        <v>7516</v>
      </c>
      <c r="H10" s="259">
        <v>10417</v>
      </c>
      <c r="I10" s="259">
        <v>12752</v>
      </c>
      <c r="J10" s="259">
        <v>13855</v>
      </c>
      <c r="K10" s="259">
        <v>14331</v>
      </c>
      <c r="L10" s="259">
        <v>14030</v>
      </c>
      <c r="M10" s="259">
        <v>14138</v>
      </c>
      <c r="N10" s="261">
        <v>14688</v>
      </c>
    </row>
    <row r="11" spans="1:14" ht="16.5" hidden="1" x14ac:dyDescent="0.25">
      <c r="A11" s="535" t="s">
        <v>222</v>
      </c>
      <c r="B11" s="536"/>
      <c r="C11" s="537"/>
      <c r="D11" s="269"/>
      <c r="E11" s="269">
        <f>E10-D10</f>
        <v>1118</v>
      </c>
      <c r="F11" s="269">
        <f t="shared" ref="F11" si="1">F10-E10</f>
        <v>2188</v>
      </c>
      <c r="G11" s="269">
        <f t="shared" ref="G11" si="2">G10-F10</f>
        <v>2763</v>
      </c>
      <c r="H11" s="269">
        <f t="shared" ref="H11" si="3">H10-G10</f>
        <v>2901</v>
      </c>
      <c r="I11" s="269">
        <f t="shared" ref="I11" si="4">I10-H10</f>
        <v>2335</v>
      </c>
      <c r="J11" s="269">
        <f t="shared" ref="J11" si="5">J10-I10</f>
        <v>1103</v>
      </c>
      <c r="K11" s="269">
        <f t="shared" ref="K11" si="6">K10-J10</f>
        <v>476</v>
      </c>
      <c r="L11" s="269">
        <f t="shared" ref="L11" si="7">L10-K10</f>
        <v>-301</v>
      </c>
      <c r="M11" s="269">
        <f t="shared" ref="M11" si="8">M10-L10</f>
        <v>108</v>
      </c>
      <c r="N11" s="269">
        <f t="shared" ref="N11" si="9">N10-M10</f>
        <v>550</v>
      </c>
    </row>
    <row r="12" spans="1:14" ht="16.5" hidden="1" x14ac:dyDescent="0.25">
      <c r="A12" s="538" t="s">
        <v>221</v>
      </c>
      <c r="B12" s="538"/>
      <c r="C12" s="538"/>
      <c r="D12" s="269"/>
      <c r="E12" s="270">
        <f t="shared" ref="E12" si="10">E10/D10-1</f>
        <v>0.77263303386316506</v>
      </c>
      <c r="F12" s="270">
        <f t="shared" ref="F12" si="11">F10/E10-1</f>
        <v>0.85302144249512679</v>
      </c>
      <c r="G12" s="270">
        <f t="shared" ref="G12" si="12">G10/F10-1</f>
        <v>0.58131706290763718</v>
      </c>
      <c r="H12" s="270">
        <f t="shared" ref="H12" si="13">H10/G10-1</f>
        <v>0.38597658328898343</v>
      </c>
      <c r="I12" s="270">
        <f t="shared" ref="I12" si="14">I10/H10-1</f>
        <v>0.22415282710953255</v>
      </c>
      <c r="J12" s="270">
        <f t="shared" ref="J12" si="15">J10/I10-1</f>
        <v>8.6496235884567119E-2</v>
      </c>
      <c r="K12" s="270">
        <f t="shared" ref="K12" si="16">K10/J10-1</f>
        <v>3.4355828220858919E-2</v>
      </c>
      <c r="L12" s="270">
        <f t="shared" ref="L12" si="17">L10/K10-1</f>
        <v>-2.1003419161258807E-2</v>
      </c>
      <c r="M12" s="270">
        <f t="shared" ref="M12" si="18">M10/L10-1</f>
        <v>7.6977904490378446E-3</v>
      </c>
      <c r="N12" s="270">
        <f>N10/M10-1</f>
        <v>3.8902249257320776E-2</v>
      </c>
    </row>
    <row r="13" spans="1:14" ht="18" customHeight="1" x14ac:dyDescent="0.25">
      <c r="A13" s="542">
        <v>2</v>
      </c>
      <c r="B13" s="542" t="s">
        <v>216</v>
      </c>
      <c r="C13" s="255" t="s">
        <v>212</v>
      </c>
      <c r="D13" s="258">
        <v>0</v>
      </c>
      <c r="E13" s="259">
        <v>1081</v>
      </c>
      <c r="F13" s="259">
        <v>2396</v>
      </c>
      <c r="G13" s="259">
        <v>4358</v>
      </c>
      <c r="H13" s="259">
        <v>6382</v>
      </c>
      <c r="I13" s="259">
        <v>8925</v>
      </c>
      <c r="J13" s="259">
        <v>12282</v>
      </c>
      <c r="K13" s="259">
        <v>16265</v>
      </c>
      <c r="L13" s="259">
        <v>20789</v>
      </c>
      <c r="M13" s="260">
        <v>25929</v>
      </c>
      <c r="N13" s="261">
        <v>32066</v>
      </c>
    </row>
    <row r="14" spans="1:14" ht="16.5" x14ac:dyDescent="0.25">
      <c r="A14" s="542"/>
      <c r="B14" s="542"/>
      <c r="C14" s="255" t="s">
        <v>213</v>
      </c>
      <c r="D14" s="258">
        <v>1187</v>
      </c>
      <c r="E14" s="259">
        <v>1460</v>
      </c>
      <c r="F14" s="259">
        <v>2143</v>
      </c>
      <c r="G14" s="259">
        <v>2252</v>
      </c>
      <c r="H14" s="259">
        <v>2821</v>
      </c>
      <c r="I14" s="259">
        <v>3719</v>
      </c>
      <c r="J14" s="259">
        <v>4415</v>
      </c>
      <c r="K14" s="259">
        <v>5021</v>
      </c>
      <c r="L14" s="259">
        <v>5660</v>
      </c>
      <c r="M14" s="260">
        <v>6692</v>
      </c>
      <c r="N14" s="261">
        <v>5407</v>
      </c>
    </row>
    <row r="15" spans="1:14" ht="16.5" x14ac:dyDescent="0.25">
      <c r="A15" s="542"/>
      <c r="B15" s="542"/>
      <c r="C15" s="255" t="s">
        <v>214</v>
      </c>
      <c r="D15" s="258">
        <v>106</v>
      </c>
      <c r="E15" s="259">
        <v>145</v>
      </c>
      <c r="F15" s="259">
        <v>181</v>
      </c>
      <c r="G15" s="259">
        <v>228</v>
      </c>
      <c r="H15" s="259">
        <v>278</v>
      </c>
      <c r="I15" s="259">
        <v>362</v>
      </c>
      <c r="J15" s="259">
        <v>432</v>
      </c>
      <c r="K15" s="259">
        <v>497</v>
      </c>
      <c r="L15" s="259">
        <v>520</v>
      </c>
      <c r="M15" s="260">
        <v>555</v>
      </c>
      <c r="N15" s="261">
        <v>588</v>
      </c>
    </row>
    <row r="16" spans="1:14" ht="16.5" hidden="1" x14ac:dyDescent="0.25">
      <c r="A16" s="542"/>
      <c r="B16" s="542"/>
      <c r="C16" s="272" t="s">
        <v>224</v>
      </c>
      <c r="D16" s="273">
        <f>D15/D14</f>
        <v>8.9300758213984838E-2</v>
      </c>
      <c r="E16" s="273">
        <f t="shared" ref="E16" si="19">E15/E14</f>
        <v>9.9315068493150679E-2</v>
      </c>
      <c r="F16" s="273">
        <f t="shared" ref="F16" si="20">F15/F14</f>
        <v>8.4461035930937942E-2</v>
      </c>
      <c r="G16" s="273">
        <f t="shared" ref="G16" si="21">G15/G14</f>
        <v>0.10124333925399645</v>
      </c>
      <c r="H16" s="273">
        <f t="shared" ref="H16" si="22">H15/H14</f>
        <v>9.8546614675646932E-2</v>
      </c>
      <c r="I16" s="273">
        <f t="shared" ref="I16" si="23">I15/I14</f>
        <v>9.7337994084431292E-2</v>
      </c>
      <c r="J16" s="273">
        <f t="shared" ref="J16" si="24">J15/J14</f>
        <v>9.7848244620611549E-2</v>
      </c>
      <c r="K16" s="273">
        <f t="shared" ref="K16" si="25">K15/K14</f>
        <v>9.8984266082453698E-2</v>
      </c>
      <c r="L16" s="273">
        <f t="shared" ref="L16" si="26">L15/L14</f>
        <v>9.187279151943463E-2</v>
      </c>
      <c r="M16" s="273">
        <f t="shared" ref="M16" si="27">M15/M14</f>
        <v>8.2934847579199042E-2</v>
      </c>
      <c r="N16" s="273">
        <f t="shared" ref="N16" si="28">N15/N14</f>
        <v>0.10874791936378768</v>
      </c>
    </row>
    <row r="17" spans="1:14" ht="16.5" x14ac:dyDescent="0.25">
      <c r="A17" s="542"/>
      <c r="B17" s="542"/>
      <c r="C17" s="255" t="s">
        <v>215</v>
      </c>
      <c r="D17" s="259">
        <v>1081</v>
      </c>
      <c r="E17" s="259">
        <v>2396</v>
      </c>
      <c r="F17" s="259">
        <v>4358</v>
      </c>
      <c r="G17" s="259">
        <v>6382</v>
      </c>
      <c r="H17" s="259">
        <v>8925</v>
      </c>
      <c r="I17" s="259">
        <v>12282</v>
      </c>
      <c r="J17" s="259">
        <v>16265</v>
      </c>
      <c r="K17" s="259">
        <v>20789</v>
      </c>
      <c r="L17" s="259">
        <v>25929</v>
      </c>
      <c r="M17" s="259">
        <v>32066</v>
      </c>
      <c r="N17" s="261">
        <v>36885</v>
      </c>
    </row>
    <row r="18" spans="1:14" ht="16.5" hidden="1" x14ac:dyDescent="0.25">
      <c r="A18" s="535" t="s">
        <v>222</v>
      </c>
      <c r="B18" s="536"/>
      <c r="C18" s="537"/>
      <c r="D18" s="269"/>
      <c r="E18" s="269">
        <f>E17-D17</f>
        <v>1315</v>
      </c>
      <c r="F18" s="269">
        <f t="shared" ref="F18" si="29">F17-E17</f>
        <v>1962</v>
      </c>
      <c r="G18" s="269">
        <f t="shared" ref="G18" si="30">G17-F17</f>
        <v>2024</v>
      </c>
      <c r="H18" s="269">
        <f t="shared" ref="H18" si="31">H17-G17</f>
        <v>2543</v>
      </c>
      <c r="I18" s="269">
        <f t="shared" ref="I18" si="32">I17-H17</f>
        <v>3357</v>
      </c>
      <c r="J18" s="269">
        <f t="shared" ref="J18" si="33">J17-I17</f>
        <v>3983</v>
      </c>
      <c r="K18" s="269">
        <f t="shared" ref="K18" si="34">K17-J17</f>
        <v>4524</v>
      </c>
      <c r="L18" s="269">
        <f t="shared" ref="L18" si="35">L17-K17</f>
        <v>5140</v>
      </c>
      <c r="M18" s="269">
        <f t="shared" ref="M18" si="36">M17-L17</f>
        <v>6137</v>
      </c>
      <c r="N18" s="269">
        <f t="shared" ref="N18" si="37">N17-M17</f>
        <v>4819</v>
      </c>
    </row>
    <row r="19" spans="1:14" ht="16.5" hidden="1" x14ac:dyDescent="0.25">
      <c r="A19" s="538" t="s">
        <v>221</v>
      </c>
      <c r="B19" s="538"/>
      <c r="C19" s="538"/>
      <c r="D19" s="269"/>
      <c r="E19" s="270">
        <f t="shared" ref="E19" si="38">E17/D17-1</f>
        <v>1.2164662349676227</v>
      </c>
      <c r="F19" s="270">
        <f t="shared" ref="F19" si="39">F17/E17-1</f>
        <v>0.81886477462437401</v>
      </c>
      <c r="G19" s="270">
        <f t="shared" ref="G19" si="40">G17/F17-1</f>
        <v>0.46443322625057371</v>
      </c>
      <c r="H19" s="270">
        <f t="shared" ref="H19" si="41">H17/G17-1</f>
        <v>0.39846443121278585</v>
      </c>
      <c r="I19" s="270">
        <f t="shared" ref="I19" si="42">I17/H17-1</f>
        <v>0.37613445378151256</v>
      </c>
      <c r="J19" s="270">
        <f t="shared" ref="J19" si="43">J17/I17-1</f>
        <v>0.32429571730988438</v>
      </c>
      <c r="K19" s="270">
        <f t="shared" ref="K19" si="44">K17/J17-1</f>
        <v>0.27814325238241633</v>
      </c>
      <c r="L19" s="270">
        <f t="shared" ref="L19" si="45">L17/K17-1</f>
        <v>0.2472461397854635</v>
      </c>
      <c r="M19" s="270">
        <f t="shared" ref="M19" si="46">M17/L17-1</f>
        <v>0.2366847930888194</v>
      </c>
      <c r="N19" s="270">
        <f>N17/M17-1</f>
        <v>0.1502837896837772</v>
      </c>
    </row>
    <row r="20" spans="1:14" ht="18.75" customHeight="1" x14ac:dyDescent="0.25">
      <c r="A20" s="542">
        <v>3</v>
      </c>
      <c r="B20" s="542" t="s">
        <v>89</v>
      </c>
      <c r="C20" s="255" t="s">
        <v>212</v>
      </c>
      <c r="D20" s="258">
        <v>61838</v>
      </c>
      <c r="E20" s="259">
        <v>72429</v>
      </c>
      <c r="F20" s="259">
        <v>86561</v>
      </c>
      <c r="G20" s="259">
        <v>97651</v>
      </c>
      <c r="H20" s="259">
        <v>115189</v>
      </c>
      <c r="I20" s="259">
        <v>137762</v>
      </c>
      <c r="J20" s="259">
        <v>174388</v>
      </c>
      <c r="K20" s="259">
        <v>214962</v>
      </c>
      <c r="L20" s="259">
        <v>270642</v>
      </c>
      <c r="M20" s="260">
        <v>333500</v>
      </c>
      <c r="N20" s="261">
        <v>405401</v>
      </c>
    </row>
    <row r="21" spans="1:14" ht="16.5" x14ac:dyDescent="0.25">
      <c r="A21" s="542"/>
      <c r="B21" s="542"/>
      <c r="C21" s="255" t="s">
        <v>213</v>
      </c>
      <c r="D21" s="258">
        <v>22835</v>
      </c>
      <c r="E21" s="259">
        <v>32368</v>
      </c>
      <c r="F21" s="259">
        <v>35612</v>
      </c>
      <c r="G21" s="259">
        <v>48477</v>
      </c>
      <c r="H21" s="259">
        <v>60970</v>
      </c>
      <c r="I21" s="259">
        <v>87749</v>
      </c>
      <c r="J21" s="259">
        <v>103583</v>
      </c>
      <c r="K21" s="259">
        <v>127420</v>
      </c>
      <c r="L21" s="259">
        <v>144539</v>
      </c>
      <c r="M21" s="260">
        <v>168809</v>
      </c>
      <c r="N21" s="261">
        <v>193956</v>
      </c>
    </row>
    <row r="22" spans="1:14" ht="16.5" x14ac:dyDescent="0.25">
      <c r="A22" s="542"/>
      <c r="B22" s="542"/>
      <c r="C22" s="255" t="s">
        <v>214</v>
      </c>
      <c r="D22" s="258">
        <v>12244</v>
      </c>
      <c r="E22" s="259">
        <v>18236</v>
      </c>
      <c r="F22" s="259">
        <v>24522</v>
      </c>
      <c r="G22" s="259">
        <v>30939</v>
      </c>
      <c r="H22" s="259">
        <v>38397</v>
      </c>
      <c r="I22" s="259">
        <v>51123</v>
      </c>
      <c r="J22" s="259">
        <v>63009</v>
      </c>
      <c r="K22" s="259">
        <v>71740</v>
      </c>
      <c r="L22" s="259">
        <v>84671</v>
      </c>
      <c r="M22" s="260">
        <v>96908</v>
      </c>
      <c r="N22" s="261">
        <v>110926</v>
      </c>
    </row>
    <row r="23" spans="1:14" ht="16.5" hidden="1" x14ac:dyDescent="0.25">
      <c r="A23" s="542"/>
      <c r="B23" s="542"/>
      <c r="C23" s="272" t="s">
        <v>224</v>
      </c>
      <c r="D23" s="273">
        <f>D22/D21</f>
        <v>0.53619443836216329</v>
      </c>
      <c r="E23" s="273">
        <f t="shared" ref="E23" si="47">E22/E21</f>
        <v>0.56339594661393966</v>
      </c>
      <c r="F23" s="273">
        <f t="shared" ref="F23" si="48">F22/F21</f>
        <v>0.68858811636527018</v>
      </c>
      <c r="G23" s="273">
        <f t="shared" ref="G23" si="49">G22/G21</f>
        <v>0.63822018689275328</v>
      </c>
      <c r="H23" s="273">
        <f t="shared" ref="H23" si="50">H22/H21</f>
        <v>0.62976873872396255</v>
      </c>
      <c r="I23" s="273">
        <f t="shared" ref="I23" si="51">I22/I21</f>
        <v>0.58260492997071189</v>
      </c>
      <c r="J23" s="273">
        <f t="shared" ref="J23" si="52">J22/J21</f>
        <v>0.60829479740884118</v>
      </c>
      <c r="K23" s="273">
        <f t="shared" ref="K23" si="53">K22/K21</f>
        <v>0.56301993407628315</v>
      </c>
      <c r="L23" s="273">
        <f t="shared" ref="L23" si="54">L22/L21</f>
        <v>0.58580037221787895</v>
      </c>
      <c r="M23" s="273">
        <f t="shared" ref="M23" si="55">M22/M21</f>
        <v>0.57406891812640326</v>
      </c>
      <c r="N23" s="273">
        <f t="shared" ref="N23" si="56">N22/N21</f>
        <v>0.57191321743075751</v>
      </c>
    </row>
    <row r="24" spans="1:14" ht="16.5" x14ac:dyDescent="0.25">
      <c r="A24" s="542"/>
      <c r="B24" s="542"/>
      <c r="C24" s="255" t="s">
        <v>215</v>
      </c>
      <c r="D24" s="259">
        <v>72429</v>
      </c>
      <c r="E24" s="259">
        <v>86561</v>
      </c>
      <c r="F24" s="259">
        <v>97651</v>
      </c>
      <c r="G24" s="259">
        <v>115189</v>
      </c>
      <c r="H24" s="259">
        <v>137762</v>
      </c>
      <c r="I24" s="259">
        <v>174388</v>
      </c>
      <c r="J24" s="259">
        <v>214962</v>
      </c>
      <c r="K24" s="259">
        <v>270642</v>
      </c>
      <c r="L24" s="259">
        <v>330510</v>
      </c>
      <c r="M24" s="259">
        <v>405401</v>
      </c>
      <c r="N24" s="261">
        <v>488431</v>
      </c>
    </row>
    <row r="25" spans="1:14" ht="16.5" hidden="1" x14ac:dyDescent="0.25">
      <c r="A25" s="535" t="s">
        <v>222</v>
      </c>
      <c r="B25" s="536"/>
      <c r="C25" s="537"/>
      <c r="D25" s="269"/>
      <c r="E25" s="269">
        <f>E24-D24</f>
        <v>14132</v>
      </c>
      <c r="F25" s="269">
        <f t="shared" ref="F25" si="57">F24-E24</f>
        <v>11090</v>
      </c>
      <c r="G25" s="269">
        <f t="shared" ref="G25" si="58">G24-F24</f>
        <v>17538</v>
      </c>
      <c r="H25" s="269">
        <f t="shared" ref="H25" si="59">H24-G24</f>
        <v>22573</v>
      </c>
      <c r="I25" s="269">
        <f t="shared" ref="I25" si="60">I24-H24</f>
        <v>36626</v>
      </c>
      <c r="J25" s="269">
        <f t="shared" ref="J25" si="61">J24-I24</f>
        <v>40574</v>
      </c>
      <c r="K25" s="269">
        <f t="shared" ref="K25" si="62">K24-J24</f>
        <v>55680</v>
      </c>
      <c r="L25" s="269">
        <f t="shared" ref="L25" si="63">L24-K24</f>
        <v>59868</v>
      </c>
      <c r="M25" s="269">
        <f t="shared" ref="M25" si="64">M24-L24</f>
        <v>74891</v>
      </c>
      <c r="N25" s="269">
        <f t="shared" ref="N25" si="65">N24-M24</f>
        <v>83030</v>
      </c>
    </row>
    <row r="26" spans="1:14" ht="16.5" hidden="1" x14ac:dyDescent="0.25">
      <c r="A26" s="538" t="s">
        <v>221</v>
      </c>
      <c r="B26" s="538"/>
      <c r="C26" s="538"/>
      <c r="D26" s="269"/>
      <c r="E26" s="270">
        <f t="shared" ref="E26" si="66">E24/D24-1</f>
        <v>0.19511521628077144</v>
      </c>
      <c r="F26" s="270">
        <f t="shared" ref="F26" si="67">F24/E24-1</f>
        <v>0.12811774355656702</v>
      </c>
      <c r="G26" s="270">
        <f t="shared" ref="G26" si="68">G24/F24-1</f>
        <v>0.17959877523015644</v>
      </c>
      <c r="H26" s="270">
        <f t="shared" ref="H26" si="69">H24/G24-1</f>
        <v>0.19596489248105287</v>
      </c>
      <c r="I26" s="270">
        <f t="shared" ref="I26" si="70">I24/H24-1</f>
        <v>0.26586431672014044</v>
      </c>
      <c r="J26" s="270">
        <f t="shared" ref="J26" si="71">J24/I24-1</f>
        <v>0.23266509163474547</v>
      </c>
      <c r="K26" s="270">
        <f t="shared" ref="K26" si="72">K24/J24-1</f>
        <v>0.25902252491137978</v>
      </c>
      <c r="L26" s="270">
        <f t="shared" ref="L26" si="73">L24/K24-1</f>
        <v>0.22120735140887215</v>
      </c>
      <c r="M26" s="270">
        <f t="shared" ref="M26" si="74">M24/L24-1</f>
        <v>0.22659223624096092</v>
      </c>
      <c r="N26" s="270">
        <f>N24/M24-1</f>
        <v>0.20480955893054031</v>
      </c>
    </row>
    <row r="27" spans="1:14" ht="33" x14ac:dyDescent="0.25">
      <c r="A27" s="543"/>
      <c r="B27" s="543" t="s">
        <v>217</v>
      </c>
      <c r="C27" s="255" t="s">
        <v>212</v>
      </c>
      <c r="D27" s="258">
        <v>0</v>
      </c>
      <c r="E27" s="259">
        <v>0</v>
      </c>
      <c r="F27" s="259">
        <v>11</v>
      </c>
      <c r="G27" s="259">
        <v>85</v>
      </c>
      <c r="H27" s="259">
        <v>341</v>
      </c>
      <c r="I27" s="259">
        <v>608</v>
      </c>
      <c r="J27" s="259">
        <v>1040</v>
      </c>
      <c r="K27" s="259">
        <v>1600</v>
      </c>
      <c r="L27" s="259">
        <v>2312</v>
      </c>
      <c r="M27" s="260">
        <v>0</v>
      </c>
      <c r="N27" s="261"/>
    </row>
    <row r="28" spans="1:14" ht="16.5" x14ac:dyDescent="0.25">
      <c r="A28" s="544"/>
      <c r="B28" s="544"/>
      <c r="C28" s="255" t="s">
        <v>213</v>
      </c>
      <c r="D28" s="258">
        <v>0</v>
      </c>
      <c r="E28" s="259">
        <v>11</v>
      </c>
      <c r="F28" s="259">
        <v>75</v>
      </c>
      <c r="G28" s="259">
        <v>281</v>
      </c>
      <c r="H28" s="259">
        <v>291</v>
      </c>
      <c r="I28" s="259">
        <v>488</v>
      </c>
      <c r="J28" s="259">
        <v>660</v>
      </c>
      <c r="K28" s="259">
        <v>876</v>
      </c>
      <c r="L28" s="259">
        <v>998</v>
      </c>
      <c r="M28" s="260">
        <v>0</v>
      </c>
      <c r="N28" s="261"/>
    </row>
    <row r="29" spans="1:14" ht="16.5" x14ac:dyDescent="0.25">
      <c r="A29" s="544"/>
      <c r="B29" s="544"/>
      <c r="C29" s="255" t="s">
        <v>214</v>
      </c>
      <c r="D29" s="258">
        <v>0</v>
      </c>
      <c r="E29" s="259">
        <v>0</v>
      </c>
      <c r="F29" s="259">
        <v>1</v>
      </c>
      <c r="G29" s="259">
        <v>25</v>
      </c>
      <c r="H29" s="259">
        <v>24</v>
      </c>
      <c r="I29" s="259">
        <v>56</v>
      </c>
      <c r="J29" s="259">
        <v>100</v>
      </c>
      <c r="K29" s="259">
        <v>164</v>
      </c>
      <c r="L29" s="259">
        <v>320</v>
      </c>
      <c r="M29" s="260">
        <v>0</v>
      </c>
      <c r="N29" s="261"/>
    </row>
    <row r="30" spans="1:14" ht="16.5" x14ac:dyDescent="0.25">
      <c r="A30" s="545"/>
      <c r="B30" s="545"/>
      <c r="C30" s="255" t="s">
        <v>215</v>
      </c>
      <c r="D30" s="259">
        <v>0</v>
      </c>
      <c r="E30" s="259">
        <v>11</v>
      </c>
      <c r="F30" s="259">
        <v>85</v>
      </c>
      <c r="G30" s="259">
        <v>341</v>
      </c>
      <c r="H30" s="259">
        <v>608</v>
      </c>
      <c r="I30" s="259">
        <v>1040</v>
      </c>
      <c r="J30" s="259">
        <v>1600</v>
      </c>
      <c r="K30" s="259">
        <v>2312</v>
      </c>
      <c r="L30" s="259">
        <v>2990</v>
      </c>
      <c r="M30" s="259">
        <v>0</v>
      </c>
      <c r="N30" s="261">
        <v>0</v>
      </c>
    </row>
    <row r="31" spans="1:14" ht="33" x14ac:dyDescent="0.25">
      <c r="A31" s="552" t="s">
        <v>220</v>
      </c>
      <c r="B31" s="553"/>
      <c r="C31" s="271" t="s">
        <v>212</v>
      </c>
      <c r="D31" s="265">
        <f t="shared" ref="D31:N31" si="75">D6+D13+D20+D27</f>
        <v>61838</v>
      </c>
      <c r="E31" s="265">
        <f t="shared" si="75"/>
        <v>74957</v>
      </c>
      <c r="F31" s="265">
        <f t="shared" si="75"/>
        <v>91533</v>
      </c>
      <c r="G31" s="265">
        <f t="shared" si="75"/>
        <v>106847</v>
      </c>
      <c r="H31" s="265">
        <f t="shared" si="75"/>
        <v>129428</v>
      </c>
      <c r="I31" s="265">
        <f t="shared" si="75"/>
        <v>157712</v>
      </c>
      <c r="J31" s="265">
        <f t="shared" si="75"/>
        <v>200462</v>
      </c>
      <c r="K31" s="265">
        <f t="shared" si="75"/>
        <v>246682</v>
      </c>
      <c r="L31" s="265">
        <f t="shared" si="75"/>
        <v>308074</v>
      </c>
      <c r="M31" s="265">
        <f t="shared" si="75"/>
        <v>373459</v>
      </c>
      <c r="N31" s="265">
        <f t="shared" si="75"/>
        <v>451605</v>
      </c>
    </row>
    <row r="32" spans="1:14" ht="16.5" x14ac:dyDescent="0.25">
      <c r="A32" s="554"/>
      <c r="B32" s="555"/>
      <c r="C32" s="271" t="s">
        <v>213</v>
      </c>
      <c r="D32" s="265">
        <f t="shared" ref="D32:N32" si="76">D7+D14+D21+D28</f>
        <v>27584</v>
      </c>
      <c r="E32" s="265">
        <f t="shared" si="76"/>
        <v>37936</v>
      </c>
      <c r="F32" s="265">
        <f t="shared" si="76"/>
        <v>43734</v>
      </c>
      <c r="G32" s="265">
        <f t="shared" si="76"/>
        <v>57768</v>
      </c>
      <c r="H32" s="265">
        <f t="shared" si="76"/>
        <v>72545</v>
      </c>
      <c r="I32" s="265">
        <f t="shared" si="76"/>
        <v>103117</v>
      </c>
      <c r="J32" s="265">
        <f t="shared" si="76"/>
        <v>121909</v>
      </c>
      <c r="K32" s="265">
        <f t="shared" si="76"/>
        <v>148386</v>
      </c>
      <c r="L32" s="265">
        <f t="shared" si="76"/>
        <v>168181</v>
      </c>
      <c r="M32" s="265">
        <f t="shared" si="76"/>
        <v>195585</v>
      </c>
      <c r="N32" s="265">
        <f t="shared" si="76"/>
        <v>222340</v>
      </c>
    </row>
    <row r="33" spans="1:14" ht="16.5" x14ac:dyDescent="0.25">
      <c r="A33" s="554"/>
      <c r="B33" s="555"/>
      <c r="C33" s="271" t="s">
        <v>214</v>
      </c>
      <c r="D33" s="265">
        <f t="shared" ref="D33:N33" si="77">D8+D15+D22+D29</f>
        <v>14465</v>
      </c>
      <c r="E33" s="265">
        <f t="shared" si="77"/>
        <v>21360</v>
      </c>
      <c r="F33" s="265">
        <f t="shared" si="77"/>
        <v>28420</v>
      </c>
      <c r="G33" s="265">
        <f t="shared" si="77"/>
        <v>35187</v>
      </c>
      <c r="H33" s="265">
        <f t="shared" si="77"/>
        <v>44261</v>
      </c>
      <c r="I33" s="265">
        <f t="shared" si="77"/>
        <v>60367</v>
      </c>
      <c r="J33" s="265">
        <f t="shared" si="77"/>
        <v>75689</v>
      </c>
      <c r="K33" s="265">
        <f t="shared" si="77"/>
        <v>86994</v>
      </c>
      <c r="L33" s="265">
        <f t="shared" si="77"/>
        <v>102796</v>
      </c>
      <c r="M33" s="265">
        <f t="shared" si="77"/>
        <v>117439</v>
      </c>
      <c r="N33" s="265">
        <f t="shared" si="77"/>
        <v>133941</v>
      </c>
    </row>
    <row r="34" spans="1:14" ht="16.5" x14ac:dyDescent="0.25">
      <c r="A34" s="556"/>
      <c r="B34" s="557"/>
      <c r="C34" s="271" t="s">
        <v>215</v>
      </c>
      <c r="D34" s="265">
        <f t="shared" ref="D34:N34" si="78">D10+D17+D24+D30</f>
        <v>74957</v>
      </c>
      <c r="E34" s="265">
        <f t="shared" si="78"/>
        <v>91533</v>
      </c>
      <c r="F34" s="265">
        <f t="shared" si="78"/>
        <v>106847</v>
      </c>
      <c r="G34" s="265">
        <f t="shared" si="78"/>
        <v>129428</v>
      </c>
      <c r="H34" s="265">
        <f t="shared" si="78"/>
        <v>157712</v>
      </c>
      <c r="I34" s="265">
        <f t="shared" si="78"/>
        <v>200462</v>
      </c>
      <c r="J34" s="265">
        <f t="shared" si="78"/>
        <v>246682</v>
      </c>
      <c r="K34" s="265">
        <f t="shared" si="78"/>
        <v>308074</v>
      </c>
      <c r="L34" s="265">
        <f t="shared" si="78"/>
        <v>373459</v>
      </c>
      <c r="M34" s="265">
        <f t="shared" si="78"/>
        <v>451605</v>
      </c>
      <c r="N34" s="265">
        <f t="shared" si="78"/>
        <v>540004</v>
      </c>
    </row>
    <row r="35" spans="1:14" ht="16.5" hidden="1" x14ac:dyDescent="0.25">
      <c r="A35" s="535" t="s">
        <v>222</v>
      </c>
      <c r="B35" s="536"/>
      <c r="C35" s="537"/>
      <c r="D35" s="269"/>
      <c r="E35" s="269">
        <f>E34-D34</f>
        <v>16576</v>
      </c>
      <c r="F35" s="269">
        <f t="shared" ref="F35" si="79">F34-E34</f>
        <v>15314</v>
      </c>
      <c r="G35" s="269">
        <f t="shared" ref="G35" si="80">G34-F34</f>
        <v>22581</v>
      </c>
      <c r="H35" s="269">
        <f t="shared" ref="H35" si="81">H34-G34</f>
        <v>28284</v>
      </c>
      <c r="I35" s="269">
        <f t="shared" ref="I35" si="82">I34-H34</f>
        <v>42750</v>
      </c>
      <c r="J35" s="269">
        <f t="shared" ref="J35" si="83">J34-I34</f>
        <v>46220</v>
      </c>
      <c r="K35" s="269">
        <f t="shared" ref="K35" si="84">K34-J34</f>
        <v>61392</v>
      </c>
      <c r="L35" s="269">
        <f t="shared" ref="L35" si="85">L34-K34</f>
        <v>65385</v>
      </c>
      <c r="M35" s="269">
        <f t="shared" ref="M35" si="86">M34-L34</f>
        <v>78146</v>
      </c>
      <c r="N35" s="269">
        <f t="shared" ref="N35" si="87">N34-M34</f>
        <v>88399</v>
      </c>
    </row>
    <row r="36" spans="1:14" ht="16.5" hidden="1" x14ac:dyDescent="0.25">
      <c r="A36" s="538" t="s">
        <v>221</v>
      </c>
      <c r="B36" s="538"/>
      <c r="C36" s="538"/>
      <c r="D36" s="269"/>
      <c r="E36" s="270">
        <f t="shared" ref="E36" si="88">E34/D34-1</f>
        <v>0.22114012033565911</v>
      </c>
      <c r="F36" s="270">
        <f t="shared" ref="F36" si="89">F34/E34-1</f>
        <v>0.16730578042891642</v>
      </c>
      <c r="G36" s="270">
        <f t="shared" ref="G36" si="90">G34/F34-1</f>
        <v>0.2113395790242123</v>
      </c>
      <c r="H36" s="270">
        <f t="shared" ref="H36" si="91">H34/G34-1</f>
        <v>0.2185307661402478</v>
      </c>
      <c r="I36" s="270">
        <f t="shared" ref="I36" si="92">I34/H34-1</f>
        <v>0.27106371106827631</v>
      </c>
      <c r="J36" s="270">
        <f t="shared" ref="J36" si="93">J34/I34-1</f>
        <v>0.23056738933064613</v>
      </c>
      <c r="K36" s="270">
        <f t="shared" ref="K36" si="94">K34/J34-1</f>
        <v>0.24887101612602458</v>
      </c>
      <c r="L36" s="270">
        <f t="shared" ref="L36" si="95">L34/K34-1</f>
        <v>0.21223796879970402</v>
      </c>
      <c r="M36" s="270">
        <f t="shared" ref="M36" si="96">M34/L34-1</f>
        <v>0.20924920807906622</v>
      </c>
      <c r="N36" s="270">
        <f>N34/M34-1</f>
        <v>0.19574406837833958</v>
      </c>
    </row>
    <row r="37" spans="1:14" ht="33" x14ac:dyDescent="0.25">
      <c r="A37" s="542">
        <v>4</v>
      </c>
      <c r="B37" s="542" t="s">
        <v>142</v>
      </c>
      <c r="C37" s="255" t="s">
        <v>212</v>
      </c>
      <c r="D37" s="258">
        <v>0</v>
      </c>
      <c r="E37" s="259">
        <v>0</v>
      </c>
      <c r="F37" s="259">
        <v>0</v>
      </c>
      <c r="G37" s="259">
        <v>3668</v>
      </c>
      <c r="H37" s="259">
        <v>8980</v>
      </c>
      <c r="I37" s="259">
        <v>15587</v>
      </c>
      <c r="J37" s="259">
        <v>23236</v>
      </c>
      <c r="K37" s="259">
        <v>31870</v>
      </c>
      <c r="L37" s="259">
        <v>41454</v>
      </c>
      <c r="M37" s="260">
        <v>49187</v>
      </c>
      <c r="N37" s="261">
        <v>58282</v>
      </c>
    </row>
    <row r="38" spans="1:14" ht="16.5" x14ac:dyDescent="0.25">
      <c r="A38" s="542"/>
      <c r="B38" s="542"/>
      <c r="C38" s="255" t="s">
        <v>213</v>
      </c>
      <c r="D38" s="258">
        <v>0</v>
      </c>
      <c r="E38" s="259">
        <v>0</v>
      </c>
      <c r="F38" s="259">
        <v>3668</v>
      </c>
      <c r="G38" s="259">
        <v>5921</v>
      </c>
      <c r="H38" s="259">
        <v>7857</v>
      </c>
      <c r="I38" s="259">
        <v>10460</v>
      </c>
      <c r="J38" s="259">
        <v>12734</v>
      </c>
      <c r="K38" s="259">
        <v>14612</v>
      </c>
      <c r="L38" s="259">
        <v>12864</v>
      </c>
      <c r="M38" s="260">
        <v>15267</v>
      </c>
      <c r="N38" s="261">
        <v>17368</v>
      </c>
    </row>
    <row r="39" spans="1:14" ht="16.5" x14ac:dyDescent="0.25">
      <c r="A39" s="542"/>
      <c r="B39" s="542"/>
      <c r="C39" s="255" t="s">
        <v>214</v>
      </c>
      <c r="D39" s="258">
        <v>0</v>
      </c>
      <c r="E39" s="259">
        <v>0</v>
      </c>
      <c r="F39" s="259">
        <v>0</v>
      </c>
      <c r="G39" s="259">
        <v>609</v>
      </c>
      <c r="H39" s="259">
        <v>1250</v>
      </c>
      <c r="I39" s="259">
        <v>2811</v>
      </c>
      <c r="J39" s="259">
        <v>4100</v>
      </c>
      <c r="K39" s="259">
        <v>5028</v>
      </c>
      <c r="L39" s="259">
        <v>5131</v>
      </c>
      <c r="M39" s="260">
        <v>6172</v>
      </c>
      <c r="N39" s="261">
        <v>8330</v>
      </c>
    </row>
    <row r="40" spans="1:14" ht="16.5" hidden="1" x14ac:dyDescent="0.25">
      <c r="A40" s="542"/>
      <c r="B40" s="542"/>
      <c r="C40" s="272" t="s">
        <v>224</v>
      </c>
      <c r="D40" s="273" t="e">
        <f>D39/D38</f>
        <v>#DIV/0!</v>
      </c>
      <c r="E40" s="273" t="e">
        <f t="shared" ref="E40" si="97">E39/E38</f>
        <v>#DIV/0!</v>
      </c>
      <c r="F40" s="273">
        <f t="shared" ref="F40" si="98">F39/F38</f>
        <v>0</v>
      </c>
      <c r="G40" s="273">
        <f t="shared" ref="G40" si="99">G39/G38</f>
        <v>0.10285424759331194</v>
      </c>
      <c r="H40" s="273">
        <f t="shared" ref="H40" si="100">H39/H38</f>
        <v>0.15909380170548557</v>
      </c>
      <c r="I40" s="273">
        <f t="shared" ref="I40" si="101">I39/I38</f>
        <v>0.26873804971319309</v>
      </c>
      <c r="J40" s="273">
        <f t="shared" ref="J40" si="102">J39/J38</f>
        <v>0.32197267158787496</v>
      </c>
      <c r="K40" s="273">
        <f t="shared" ref="K40" si="103">K39/K38</f>
        <v>0.34410073911853273</v>
      </c>
      <c r="L40" s="273">
        <f t="shared" ref="L40" si="104">L39/L38</f>
        <v>0.39886504975124376</v>
      </c>
      <c r="M40" s="273">
        <f t="shared" ref="M40" si="105">M39/M38</f>
        <v>0.4042706491124648</v>
      </c>
      <c r="N40" s="273">
        <f t="shared" ref="N40" si="106">N39/N38</f>
        <v>0.47961768770152002</v>
      </c>
    </row>
    <row r="41" spans="1:14" ht="16.5" x14ac:dyDescent="0.25">
      <c r="A41" s="542"/>
      <c r="B41" s="542"/>
      <c r="C41" s="255" t="s">
        <v>215</v>
      </c>
      <c r="D41" s="262">
        <v>0</v>
      </c>
      <c r="E41" s="262">
        <v>0</v>
      </c>
      <c r="F41" s="262">
        <v>3668</v>
      </c>
      <c r="G41" s="262">
        <v>8980</v>
      </c>
      <c r="H41" s="262">
        <v>15587</v>
      </c>
      <c r="I41" s="262">
        <v>23236</v>
      </c>
      <c r="J41" s="262">
        <v>31870</v>
      </c>
      <c r="K41" s="262">
        <v>41454</v>
      </c>
      <c r="L41" s="262">
        <v>49187</v>
      </c>
      <c r="M41" s="262">
        <v>58282</v>
      </c>
      <c r="N41" s="266">
        <v>67320</v>
      </c>
    </row>
    <row r="42" spans="1:14" ht="16.5" hidden="1" x14ac:dyDescent="0.25">
      <c r="A42" s="535" t="s">
        <v>222</v>
      </c>
      <c r="B42" s="536"/>
      <c r="C42" s="537"/>
      <c r="D42" s="269"/>
      <c r="E42" s="269">
        <f>E41-D41</f>
        <v>0</v>
      </c>
      <c r="F42" s="269">
        <f t="shared" ref="F42" si="107">F41-E41</f>
        <v>3668</v>
      </c>
      <c r="G42" s="269">
        <f t="shared" ref="G42" si="108">G41-F41</f>
        <v>5312</v>
      </c>
      <c r="H42" s="269">
        <f t="shared" ref="H42" si="109">H41-G41</f>
        <v>6607</v>
      </c>
      <c r="I42" s="269">
        <f t="shared" ref="I42" si="110">I41-H41</f>
        <v>7649</v>
      </c>
      <c r="J42" s="269">
        <f t="shared" ref="J42" si="111">J41-I41</f>
        <v>8634</v>
      </c>
      <c r="K42" s="269">
        <f t="shared" ref="K42" si="112">K41-J41</f>
        <v>9584</v>
      </c>
      <c r="L42" s="269">
        <f t="shared" ref="L42" si="113">L41-K41</f>
        <v>7733</v>
      </c>
      <c r="M42" s="269">
        <f t="shared" ref="M42" si="114">M41-L41</f>
        <v>9095</v>
      </c>
      <c r="N42" s="269">
        <f t="shared" ref="N42" si="115">N41-M41</f>
        <v>9038</v>
      </c>
    </row>
    <row r="43" spans="1:14" ht="16.5" hidden="1" x14ac:dyDescent="0.25">
      <c r="A43" s="538" t="s">
        <v>221</v>
      </c>
      <c r="B43" s="538"/>
      <c r="C43" s="538"/>
      <c r="D43" s="269"/>
      <c r="E43" s="270" t="e">
        <f t="shared" ref="E43" si="116">E41/D41-1</f>
        <v>#DIV/0!</v>
      </c>
      <c r="F43" s="270" t="e">
        <f t="shared" ref="F43" si="117">F41/E41-1</f>
        <v>#DIV/0!</v>
      </c>
      <c r="G43" s="270">
        <f t="shared" ref="G43" si="118">G41/F41-1</f>
        <v>1.4482006543075245</v>
      </c>
      <c r="H43" s="270">
        <f t="shared" ref="H43" si="119">H41/G41-1</f>
        <v>0.73574610244988858</v>
      </c>
      <c r="I43" s="270">
        <f t="shared" ref="I43" si="120">I41/H41-1</f>
        <v>0.49072945403220625</v>
      </c>
      <c r="J43" s="270">
        <f t="shared" ref="J43" si="121">J41/I41-1</f>
        <v>0.37157858495438112</v>
      </c>
      <c r="K43" s="270">
        <f t="shared" ref="K43" si="122">K41/J41-1</f>
        <v>0.3007216818324443</v>
      </c>
      <c r="L43" s="270">
        <f t="shared" ref="L43" si="123">L41/K41-1</f>
        <v>0.18654412119457708</v>
      </c>
      <c r="M43" s="270">
        <f t="shared" ref="M43" si="124">M41/L41-1</f>
        <v>0.18490658100717661</v>
      </c>
      <c r="N43" s="270">
        <f>N41/M41-1</f>
        <v>0.15507360763185885</v>
      </c>
    </row>
    <row r="44" spans="1:14" ht="33" hidden="1" x14ac:dyDescent="0.25">
      <c r="A44" s="546" t="s">
        <v>223</v>
      </c>
      <c r="B44" s="547"/>
      <c r="C44" s="263" t="s">
        <v>212</v>
      </c>
      <c r="D44" s="264">
        <f t="shared" ref="D44:N44" si="125">D6+D13+D20+D27+D37</f>
        <v>61838</v>
      </c>
      <c r="E44" s="264">
        <f t="shared" si="125"/>
        <v>74957</v>
      </c>
      <c r="F44" s="264">
        <f t="shared" si="125"/>
        <v>91533</v>
      </c>
      <c r="G44" s="264">
        <f t="shared" si="125"/>
        <v>110515</v>
      </c>
      <c r="H44" s="264">
        <f t="shared" si="125"/>
        <v>138408</v>
      </c>
      <c r="I44" s="264">
        <f t="shared" si="125"/>
        <v>173299</v>
      </c>
      <c r="J44" s="264">
        <f t="shared" si="125"/>
        <v>223698</v>
      </c>
      <c r="K44" s="264">
        <f t="shared" si="125"/>
        <v>278552</v>
      </c>
      <c r="L44" s="264">
        <f t="shared" si="125"/>
        <v>349528</v>
      </c>
      <c r="M44" s="264">
        <f t="shared" si="125"/>
        <v>422646</v>
      </c>
      <c r="N44" s="267">
        <f t="shared" si="125"/>
        <v>509887</v>
      </c>
    </row>
    <row r="45" spans="1:14" ht="16.5" hidden="1" x14ac:dyDescent="0.25">
      <c r="A45" s="548"/>
      <c r="B45" s="549"/>
      <c r="C45" s="263" t="s">
        <v>213</v>
      </c>
      <c r="D45" s="264">
        <f t="shared" ref="D45:N45" si="126">D7+D14+D21+D28+D38</f>
        <v>27584</v>
      </c>
      <c r="E45" s="264">
        <f t="shared" si="126"/>
        <v>37936</v>
      </c>
      <c r="F45" s="264">
        <f t="shared" si="126"/>
        <v>47402</v>
      </c>
      <c r="G45" s="264">
        <f t="shared" si="126"/>
        <v>63689</v>
      </c>
      <c r="H45" s="264">
        <f t="shared" si="126"/>
        <v>80402</v>
      </c>
      <c r="I45" s="264">
        <f t="shared" si="126"/>
        <v>113577</v>
      </c>
      <c r="J45" s="264">
        <f t="shared" si="126"/>
        <v>134643</v>
      </c>
      <c r="K45" s="264">
        <f t="shared" si="126"/>
        <v>162998</v>
      </c>
      <c r="L45" s="264">
        <f t="shared" si="126"/>
        <v>181045</v>
      </c>
      <c r="M45" s="264">
        <f t="shared" si="126"/>
        <v>210852</v>
      </c>
      <c r="N45" s="267">
        <f t="shared" si="126"/>
        <v>239708</v>
      </c>
    </row>
    <row r="46" spans="1:14" ht="16.5" hidden="1" x14ac:dyDescent="0.25">
      <c r="A46" s="548"/>
      <c r="B46" s="549"/>
      <c r="C46" s="263" t="s">
        <v>214</v>
      </c>
      <c r="D46" s="264">
        <f t="shared" ref="D46:N46" si="127">D8+D15+D22+D29+D39</f>
        <v>14465</v>
      </c>
      <c r="E46" s="264">
        <f t="shared" si="127"/>
        <v>21360</v>
      </c>
      <c r="F46" s="264">
        <f t="shared" si="127"/>
        <v>28420</v>
      </c>
      <c r="G46" s="264">
        <f t="shared" si="127"/>
        <v>35796</v>
      </c>
      <c r="H46" s="264">
        <f t="shared" si="127"/>
        <v>45511</v>
      </c>
      <c r="I46" s="264">
        <f t="shared" si="127"/>
        <v>63178</v>
      </c>
      <c r="J46" s="264">
        <f t="shared" si="127"/>
        <v>79789</v>
      </c>
      <c r="K46" s="264">
        <f t="shared" si="127"/>
        <v>92022</v>
      </c>
      <c r="L46" s="264">
        <f t="shared" si="127"/>
        <v>107927</v>
      </c>
      <c r="M46" s="264">
        <f t="shared" si="127"/>
        <v>123611</v>
      </c>
      <c r="N46" s="267">
        <f t="shared" si="127"/>
        <v>142271</v>
      </c>
    </row>
    <row r="47" spans="1:14" ht="16.5" hidden="1" x14ac:dyDescent="0.25">
      <c r="A47" s="550"/>
      <c r="B47" s="551"/>
      <c r="C47" s="263" t="s">
        <v>215</v>
      </c>
      <c r="D47" s="265">
        <f t="shared" ref="D47:N47" si="128">D10+D17+D24+D30+D41</f>
        <v>74957</v>
      </c>
      <c r="E47" s="265">
        <f t="shared" si="128"/>
        <v>91533</v>
      </c>
      <c r="F47" s="265">
        <f t="shared" si="128"/>
        <v>110515</v>
      </c>
      <c r="G47" s="265">
        <f t="shared" si="128"/>
        <v>138408</v>
      </c>
      <c r="H47" s="265">
        <f t="shared" si="128"/>
        <v>173299</v>
      </c>
      <c r="I47" s="265">
        <f t="shared" si="128"/>
        <v>223698</v>
      </c>
      <c r="J47" s="265">
        <f t="shared" si="128"/>
        <v>278552</v>
      </c>
      <c r="K47" s="265">
        <f t="shared" si="128"/>
        <v>349528</v>
      </c>
      <c r="L47" s="265">
        <f t="shared" si="128"/>
        <v>422646</v>
      </c>
      <c r="M47" s="265">
        <f t="shared" si="128"/>
        <v>509887</v>
      </c>
      <c r="N47" s="268">
        <f t="shared" si="128"/>
        <v>607324</v>
      </c>
    </row>
    <row r="48" spans="1:14" ht="16.5" hidden="1" x14ac:dyDescent="0.25">
      <c r="A48" s="535" t="s">
        <v>222</v>
      </c>
      <c r="B48" s="536"/>
      <c r="C48" s="537"/>
      <c r="D48" s="269"/>
      <c r="E48" s="269">
        <f>E47-D47</f>
        <v>16576</v>
      </c>
      <c r="F48" s="269">
        <f t="shared" ref="F48:N48" si="129">F47-E47</f>
        <v>18982</v>
      </c>
      <c r="G48" s="269">
        <f t="shared" si="129"/>
        <v>27893</v>
      </c>
      <c r="H48" s="269">
        <f t="shared" si="129"/>
        <v>34891</v>
      </c>
      <c r="I48" s="269">
        <f t="shared" si="129"/>
        <v>50399</v>
      </c>
      <c r="J48" s="269">
        <f t="shared" si="129"/>
        <v>54854</v>
      </c>
      <c r="K48" s="269">
        <f t="shared" si="129"/>
        <v>70976</v>
      </c>
      <c r="L48" s="269">
        <f t="shared" si="129"/>
        <v>73118</v>
      </c>
      <c r="M48" s="269">
        <f t="shared" si="129"/>
        <v>87241</v>
      </c>
      <c r="N48" s="269">
        <f t="shared" si="129"/>
        <v>97437</v>
      </c>
    </row>
    <row r="49" spans="1:14" ht="16.5" hidden="1" x14ac:dyDescent="0.25">
      <c r="A49" s="538" t="s">
        <v>221</v>
      </c>
      <c r="B49" s="538"/>
      <c r="C49" s="538"/>
      <c r="D49" s="269"/>
      <c r="E49" s="270">
        <f t="shared" ref="E49:M49" si="130">E47/D47-1</f>
        <v>0.22114012033565911</v>
      </c>
      <c r="F49" s="270">
        <f t="shared" si="130"/>
        <v>0.20737875957305008</v>
      </c>
      <c r="G49" s="270">
        <f t="shared" si="130"/>
        <v>0.25239107813419004</v>
      </c>
      <c r="H49" s="270">
        <f t="shared" si="130"/>
        <v>0.25208802959366516</v>
      </c>
      <c r="I49" s="270">
        <f t="shared" si="130"/>
        <v>0.29082106648047601</v>
      </c>
      <c r="J49" s="270">
        <f t="shared" si="130"/>
        <v>0.24521453030424945</v>
      </c>
      <c r="K49" s="270">
        <f t="shared" si="130"/>
        <v>0.25480341193026801</v>
      </c>
      <c r="L49" s="270">
        <f t="shared" si="130"/>
        <v>0.20919068000274654</v>
      </c>
      <c r="M49" s="270">
        <f t="shared" si="130"/>
        <v>0.20641624432740402</v>
      </c>
      <c r="N49" s="270">
        <f>N47/M47-1</f>
        <v>0.1910952818957925</v>
      </c>
    </row>
    <row r="50" spans="1:14" ht="24" customHeight="1" x14ac:dyDescent="0.25">
      <c r="N50" s="416" t="s">
        <v>79</v>
      </c>
    </row>
    <row r="51" spans="1:14" ht="25.5" customHeight="1" x14ac:dyDescent="0.35">
      <c r="A51" s="428" t="s">
        <v>357</v>
      </c>
      <c r="B51" s="427"/>
      <c r="N51" s="257"/>
    </row>
  </sheetData>
  <mergeCells count="28">
    <mergeCell ref="A31:B34"/>
    <mergeCell ref="A35:C35"/>
    <mergeCell ref="A36:C36"/>
    <mergeCell ref="A37:A41"/>
    <mergeCell ref="B37:B41"/>
    <mergeCell ref="A44:B47"/>
    <mergeCell ref="A49:C49"/>
    <mergeCell ref="A48:C48"/>
    <mergeCell ref="A42:C42"/>
    <mergeCell ref="A43:C43"/>
    <mergeCell ref="A13:A17"/>
    <mergeCell ref="B13:B17"/>
    <mergeCell ref="A20:A24"/>
    <mergeCell ref="B20:B24"/>
    <mergeCell ref="A27:A30"/>
    <mergeCell ref="B27:B30"/>
    <mergeCell ref="A25:C25"/>
    <mergeCell ref="A26:C26"/>
    <mergeCell ref="A18:C18"/>
    <mergeCell ref="A19:C19"/>
    <mergeCell ref="A11:C11"/>
    <mergeCell ref="A12:C12"/>
    <mergeCell ref="A1:N1"/>
    <mergeCell ref="A2:N2"/>
    <mergeCell ref="A3:N3"/>
    <mergeCell ref="K4:N4"/>
    <mergeCell ref="A6:A10"/>
    <mergeCell ref="B6:B10"/>
  </mergeCells>
  <pageMargins left="0.78740157480314998" right="0.78740157480314998" top="0.93110236199999996" bottom="0.78740157480314998" header="0.31496062992126" footer="0.31496062992126"/>
  <pageSetup paperSize="9" scale="7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75"/>
  <sheetViews>
    <sheetView topLeftCell="A7" workbookViewId="0">
      <selection activeCell="D5" sqref="D5:D6"/>
    </sheetView>
  </sheetViews>
  <sheetFormatPr defaultColWidth="10.7109375" defaultRowHeight="18.75" x14ac:dyDescent="0.3"/>
  <cols>
    <col min="1" max="1" width="4.42578125" style="298" customWidth="1"/>
    <col min="2" max="2" width="30.85546875" style="275" customWidth="1"/>
    <col min="3" max="3" width="13.42578125" style="275" customWidth="1"/>
    <col min="4" max="4" width="12.85546875" style="275" customWidth="1"/>
    <col min="5" max="5" width="12" style="299" customWidth="1"/>
    <col min="6" max="6" width="12.28515625" style="275" customWidth="1"/>
    <col min="7" max="7" width="13.140625" style="275" customWidth="1"/>
    <col min="8" max="253" width="9.140625" style="275" customWidth="1"/>
    <col min="254" max="254" width="4.85546875" style="275" customWidth="1"/>
    <col min="255" max="255" width="36" style="275" customWidth="1"/>
    <col min="256" max="256" width="10.7109375" style="275"/>
    <col min="257" max="257" width="4.42578125" style="275" customWidth="1"/>
    <col min="258" max="258" width="27.28515625" style="275" customWidth="1"/>
    <col min="259" max="259" width="13.42578125" style="275" customWidth="1"/>
    <col min="260" max="260" width="12.85546875" style="275" customWidth="1"/>
    <col min="261" max="261" width="12" style="275" customWidth="1"/>
    <col min="262" max="262" width="12.28515625" style="275" customWidth="1"/>
    <col min="263" max="263" width="13.140625" style="275" customWidth="1"/>
    <col min="264" max="509" width="9.140625" style="275" customWidth="1"/>
    <col min="510" max="510" width="4.85546875" style="275" customWidth="1"/>
    <col min="511" max="511" width="36" style="275" customWidth="1"/>
    <col min="512" max="512" width="10.7109375" style="275"/>
    <col min="513" max="513" width="4.42578125" style="275" customWidth="1"/>
    <col min="514" max="514" width="27.28515625" style="275" customWidth="1"/>
    <col min="515" max="515" width="13.42578125" style="275" customWidth="1"/>
    <col min="516" max="516" width="12.85546875" style="275" customWidth="1"/>
    <col min="517" max="517" width="12" style="275" customWidth="1"/>
    <col min="518" max="518" width="12.28515625" style="275" customWidth="1"/>
    <col min="519" max="519" width="13.140625" style="275" customWidth="1"/>
    <col min="520" max="765" width="9.140625" style="275" customWidth="1"/>
    <col min="766" max="766" width="4.85546875" style="275" customWidth="1"/>
    <col min="767" max="767" width="36" style="275" customWidth="1"/>
    <col min="768" max="768" width="10.7109375" style="275"/>
    <col min="769" max="769" width="4.42578125" style="275" customWidth="1"/>
    <col min="770" max="770" width="27.28515625" style="275" customWidth="1"/>
    <col min="771" max="771" width="13.42578125" style="275" customWidth="1"/>
    <col min="772" max="772" width="12.85546875" style="275" customWidth="1"/>
    <col min="773" max="773" width="12" style="275" customWidth="1"/>
    <col min="774" max="774" width="12.28515625" style="275" customWidth="1"/>
    <col min="775" max="775" width="13.140625" style="275" customWidth="1"/>
    <col min="776" max="1021" width="9.140625" style="275" customWidth="1"/>
    <col min="1022" max="1022" width="4.85546875" style="275" customWidth="1"/>
    <col min="1023" max="1023" width="36" style="275" customWidth="1"/>
    <col min="1024" max="1024" width="10.7109375" style="275"/>
    <col min="1025" max="1025" width="4.42578125" style="275" customWidth="1"/>
    <col min="1026" max="1026" width="27.28515625" style="275" customWidth="1"/>
    <col min="1027" max="1027" width="13.42578125" style="275" customWidth="1"/>
    <col min="1028" max="1028" width="12.85546875" style="275" customWidth="1"/>
    <col min="1029" max="1029" width="12" style="275" customWidth="1"/>
    <col min="1030" max="1030" width="12.28515625" style="275" customWidth="1"/>
    <col min="1031" max="1031" width="13.140625" style="275" customWidth="1"/>
    <col min="1032" max="1277" width="9.140625" style="275" customWidth="1"/>
    <col min="1278" max="1278" width="4.85546875" style="275" customWidth="1"/>
    <col min="1279" max="1279" width="36" style="275" customWidth="1"/>
    <col min="1280" max="1280" width="10.7109375" style="275"/>
    <col min="1281" max="1281" width="4.42578125" style="275" customWidth="1"/>
    <col min="1282" max="1282" width="27.28515625" style="275" customWidth="1"/>
    <col min="1283" max="1283" width="13.42578125" style="275" customWidth="1"/>
    <col min="1284" max="1284" width="12.85546875" style="275" customWidth="1"/>
    <col min="1285" max="1285" width="12" style="275" customWidth="1"/>
    <col min="1286" max="1286" width="12.28515625" style="275" customWidth="1"/>
    <col min="1287" max="1287" width="13.140625" style="275" customWidth="1"/>
    <col min="1288" max="1533" width="9.140625" style="275" customWidth="1"/>
    <col min="1534" max="1534" width="4.85546875" style="275" customWidth="1"/>
    <col min="1535" max="1535" width="36" style="275" customWidth="1"/>
    <col min="1536" max="1536" width="10.7109375" style="275"/>
    <col min="1537" max="1537" width="4.42578125" style="275" customWidth="1"/>
    <col min="1538" max="1538" width="27.28515625" style="275" customWidth="1"/>
    <col min="1539" max="1539" width="13.42578125" style="275" customWidth="1"/>
    <col min="1540" max="1540" width="12.85546875" style="275" customWidth="1"/>
    <col min="1541" max="1541" width="12" style="275" customWidth="1"/>
    <col min="1542" max="1542" width="12.28515625" style="275" customWidth="1"/>
    <col min="1543" max="1543" width="13.140625" style="275" customWidth="1"/>
    <col min="1544" max="1789" width="9.140625" style="275" customWidth="1"/>
    <col min="1790" max="1790" width="4.85546875" style="275" customWidth="1"/>
    <col min="1791" max="1791" width="36" style="275" customWidth="1"/>
    <col min="1792" max="1792" width="10.7109375" style="275"/>
    <col min="1793" max="1793" width="4.42578125" style="275" customWidth="1"/>
    <col min="1794" max="1794" width="27.28515625" style="275" customWidth="1"/>
    <col min="1795" max="1795" width="13.42578125" style="275" customWidth="1"/>
    <col min="1796" max="1796" width="12.85546875" style="275" customWidth="1"/>
    <col min="1797" max="1797" width="12" style="275" customWidth="1"/>
    <col min="1798" max="1798" width="12.28515625" style="275" customWidth="1"/>
    <col min="1799" max="1799" width="13.140625" style="275" customWidth="1"/>
    <col min="1800" max="2045" width="9.140625" style="275" customWidth="1"/>
    <col min="2046" max="2046" width="4.85546875" style="275" customWidth="1"/>
    <col min="2047" max="2047" width="36" style="275" customWidth="1"/>
    <col min="2048" max="2048" width="10.7109375" style="275"/>
    <col min="2049" max="2049" width="4.42578125" style="275" customWidth="1"/>
    <col min="2050" max="2050" width="27.28515625" style="275" customWidth="1"/>
    <col min="2051" max="2051" width="13.42578125" style="275" customWidth="1"/>
    <col min="2052" max="2052" width="12.85546875" style="275" customWidth="1"/>
    <col min="2053" max="2053" width="12" style="275" customWidth="1"/>
    <col min="2054" max="2054" width="12.28515625" style="275" customWidth="1"/>
    <col min="2055" max="2055" width="13.140625" style="275" customWidth="1"/>
    <col min="2056" max="2301" width="9.140625" style="275" customWidth="1"/>
    <col min="2302" max="2302" width="4.85546875" style="275" customWidth="1"/>
    <col min="2303" max="2303" width="36" style="275" customWidth="1"/>
    <col min="2304" max="2304" width="10.7109375" style="275"/>
    <col min="2305" max="2305" width="4.42578125" style="275" customWidth="1"/>
    <col min="2306" max="2306" width="27.28515625" style="275" customWidth="1"/>
    <col min="2307" max="2307" width="13.42578125" style="275" customWidth="1"/>
    <col min="2308" max="2308" width="12.85546875" style="275" customWidth="1"/>
    <col min="2309" max="2309" width="12" style="275" customWidth="1"/>
    <col min="2310" max="2310" width="12.28515625" style="275" customWidth="1"/>
    <col min="2311" max="2311" width="13.140625" style="275" customWidth="1"/>
    <col min="2312" max="2557" width="9.140625" style="275" customWidth="1"/>
    <col min="2558" max="2558" width="4.85546875" style="275" customWidth="1"/>
    <col min="2559" max="2559" width="36" style="275" customWidth="1"/>
    <col min="2560" max="2560" width="10.7109375" style="275"/>
    <col min="2561" max="2561" width="4.42578125" style="275" customWidth="1"/>
    <col min="2562" max="2562" width="27.28515625" style="275" customWidth="1"/>
    <col min="2563" max="2563" width="13.42578125" style="275" customWidth="1"/>
    <col min="2564" max="2564" width="12.85546875" style="275" customWidth="1"/>
    <col min="2565" max="2565" width="12" style="275" customWidth="1"/>
    <col min="2566" max="2566" width="12.28515625" style="275" customWidth="1"/>
    <col min="2567" max="2567" width="13.140625" style="275" customWidth="1"/>
    <col min="2568" max="2813" width="9.140625" style="275" customWidth="1"/>
    <col min="2814" max="2814" width="4.85546875" style="275" customWidth="1"/>
    <col min="2815" max="2815" width="36" style="275" customWidth="1"/>
    <col min="2816" max="2816" width="10.7109375" style="275"/>
    <col min="2817" max="2817" width="4.42578125" style="275" customWidth="1"/>
    <col min="2818" max="2818" width="27.28515625" style="275" customWidth="1"/>
    <col min="2819" max="2819" width="13.42578125" style="275" customWidth="1"/>
    <col min="2820" max="2820" width="12.85546875" style="275" customWidth="1"/>
    <col min="2821" max="2821" width="12" style="275" customWidth="1"/>
    <col min="2822" max="2822" width="12.28515625" style="275" customWidth="1"/>
    <col min="2823" max="2823" width="13.140625" style="275" customWidth="1"/>
    <col min="2824" max="3069" width="9.140625" style="275" customWidth="1"/>
    <col min="3070" max="3070" width="4.85546875" style="275" customWidth="1"/>
    <col min="3071" max="3071" width="36" style="275" customWidth="1"/>
    <col min="3072" max="3072" width="10.7109375" style="275"/>
    <col min="3073" max="3073" width="4.42578125" style="275" customWidth="1"/>
    <col min="3074" max="3074" width="27.28515625" style="275" customWidth="1"/>
    <col min="3075" max="3075" width="13.42578125" style="275" customWidth="1"/>
    <col min="3076" max="3076" width="12.85546875" style="275" customWidth="1"/>
    <col min="3077" max="3077" width="12" style="275" customWidth="1"/>
    <col min="3078" max="3078" width="12.28515625" style="275" customWidth="1"/>
    <col min="3079" max="3079" width="13.140625" style="275" customWidth="1"/>
    <col min="3080" max="3325" width="9.140625" style="275" customWidth="1"/>
    <col min="3326" max="3326" width="4.85546875" style="275" customWidth="1"/>
    <col min="3327" max="3327" width="36" style="275" customWidth="1"/>
    <col min="3328" max="3328" width="10.7109375" style="275"/>
    <col min="3329" max="3329" width="4.42578125" style="275" customWidth="1"/>
    <col min="3330" max="3330" width="27.28515625" style="275" customWidth="1"/>
    <col min="3331" max="3331" width="13.42578125" style="275" customWidth="1"/>
    <col min="3332" max="3332" width="12.85546875" style="275" customWidth="1"/>
    <col min="3333" max="3333" width="12" style="275" customWidth="1"/>
    <col min="3334" max="3334" width="12.28515625" style="275" customWidth="1"/>
    <col min="3335" max="3335" width="13.140625" style="275" customWidth="1"/>
    <col min="3336" max="3581" width="9.140625" style="275" customWidth="1"/>
    <col min="3582" max="3582" width="4.85546875" style="275" customWidth="1"/>
    <col min="3583" max="3583" width="36" style="275" customWidth="1"/>
    <col min="3584" max="3584" width="10.7109375" style="275"/>
    <col min="3585" max="3585" width="4.42578125" style="275" customWidth="1"/>
    <col min="3586" max="3586" width="27.28515625" style="275" customWidth="1"/>
    <col min="3587" max="3587" width="13.42578125" style="275" customWidth="1"/>
    <col min="3588" max="3588" width="12.85546875" style="275" customWidth="1"/>
    <col min="3589" max="3589" width="12" style="275" customWidth="1"/>
    <col min="3590" max="3590" width="12.28515625" style="275" customWidth="1"/>
    <col min="3591" max="3591" width="13.140625" style="275" customWidth="1"/>
    <col min="3592" max="3837" width="9.140625" style="275" customWidth="1"/>
    <col min="3838" max="3838" width="4.85546875" style="275" customWidth="1"/>
    <col min="3839" max="3839" width="36" style="275" customWidth="1"/>
    <col min="3840" max="3840" width="10.7109375" style="275"/>
    <col min="3841" max="3841" width="4.42578125" style="275" customWidth="1"/>
    <col min="3842" max="3842" width="27.28515625" style="275" customWidth="1"/>
    <col min="3843" max="3843" width="13.42578125" style="275" customWidth="1"/>
    <col min="3844" max="3844" width="12.85546875" style="275" customWidth="1"/>
    <col min="3845" max="3845" width="12" style="275" customWidth="1"/>
    <col min="3846" max="3846" width="12.28515625" style="275" customWidth="1"/>
    <col min="3847" max="3847" width="13.140625" style="275" customWidth="1"/>
    <col min="3848" max="4093" width="9.140625" style="275" customWidth="1"/>
    <col min="4094" max="4094" width="4.85546875" style="275" customWidth="1"/>
    <col min="4095" max="4095" width="36" style="275" customWidth="1"/>
    <col min="4096" max="4096" width="10.7109375" style="275"/>
    <col min="4097" max="4097" width="4.42578125" style="275" customWidth="1"/>
    <col min="4098" max="4098" width="27.28515625" style="275" customWidth="1"/>
    <col min="4099" max="4099" width="13.42578125" style="275" customWidth="1"/>
    <col min="4100" max="4100" width="12.85546875" style="275" customWidth="1"/>
    <col min="4101" max="4101" width="12" style="275" customWidth="1"/>
    <col min="4102" max="4102" width="12.28515625" style="275" customWidth="1"/>
    <col min="4103" max="4103" width="13.140625" style="275" customWidth="1"/>
    <col min="4104" max="4349" width="9.140625" style="275" customWidth="1"/>
    <col min="4350" max="4350" width="4.85546875" style="275" customWidth="1"/>
    <col min="4351" max="4351" width="36" style="275" customWidth="1"/>
    <col min="4352" max="4352" width="10.7109375" style="275"/>
    <col min="4353" max="4353" width="4.42578125" style="275" customWidth="1"/>
    <col min="4354" max="4354" width="27.28515625" style="275" customWidth="1"/>
    <col min="4355" max="4355" width="13.42578125" style="275" customWidth="1"/>
    <col min="4356" max="4356" width="12.85546875" style="275" customWidth="1"/>
    <col min="4357" max="4357" width="12" style="275" customWidth="1"/>
    <col min="4358" max="4358" width="12.28515625" style="275" customWidth="1"/>
    <col min="4359" max="4359" width="13.140625" style="275" customWidth="1"/>
    <col min="4360" max="4605" width="9.140625" style="275" customWidth="1"/>
    <col min="4606" max="4606" width="4.85546875" style="275" customWidth="1"/>
    <col min="4607" max="4607" width="36" style="275" customWidth="1"/>
    <col min="4608" max="4608" width="10.7109375" style="275"/>
    <col min="4609" max="4609" width="4.42578125" style="275" customWidth="1"/>
    <col min="4610" max="4610" width="27.28515625" style="275" customWidth="1"/>
    <col min="4611" max="4611" width="13.42578125" style="275" customWidth="1"/>
    <col min="4612" max="4612" width="12.85546875" style="275" customWidth="1"/>
    <col min="4613" max="4613" width="12" style="275" customWidth="1"/>
    <col min="4614" max="4614" width="12.28515625" style="275" customWidth="1"/>
    <col min="4615" max="4615" width="13.140625" style="275" customWidth="1"/>
    <col min="4616" max="4861" width="9.140625" style="275" customWidth="1"/>
    <col min="4862" max="4862" width="4.85546875" style="275" customWidth="1"/>
    <col min="4863" max="4863" width="36" style="275" customWidth="1"/>
    <col min="4864" max="4864" width="10.7109375" style="275"/>
    <col min="4865" max="4865" width="4.42578125" style="275" customWidth="1"/>
    <col min="4866" max="4866" width="27.28515625" style="275" customWidth="1"/>
    <col min="4867" max="4867" width="13.42578125" style="275" customWidth="1"/>
    <col min="4868" max="4868" width="12.85546875" style="275" customWidth="1"/>
    <col min="4869" max="4869" width="12" style="275" customWidth="1"/>
    <col min="4870" max="4870" width="12.28515625" style="275" customWidth="1"/>
    <col min="4871" max="4871" width="13.140625" style="275" customWidth="1"/>
    <col min="4872" max="5117" width="9.140625" style="275" customWidth="1"/>
    <col min="5118" max="5118" width="4.85546875" style="275" customWidth="1"/>
    <col min="5119" max="5119" width="36" style="275" customWidth="1"/>
    <col min="5120" max="5120" width="10.7109375" style="275"/>
    <col min="5121" max="5121" width="4.42578125" style="275" customWidth="1"/>
    <col min="5122" max="5122" width="27.28515625" style="275" customWidth="1"/>
    <col min="5123" max="5123" width="13.42578125" style="275" customWidth="1"/>
    <col min="5124" max="5124" width="12.85546875" style="275" customWidth="1"/>
    <col min="5125" max="5125" width="12" style="275" customWidth="1"/>
    <col min="5126" max="5126" width="12.28515625" style="275" customWidth="1"/>
    <col min="5127" max="5127" width="13.140625" style="275" customWidth="1"/>
    <col min="5128" max="5373" width="9.140625" style="275" customWidth="1"/>
    <col min="5374" max="5374" width="4.85546875" style="275" customWidth="1"/>
    <col min="5375" max="5375" width="36" style="275" customWidth="1"/>
    <col min="5376" max="5376" width="10.7109375" style="275"/>
    <col min="5377" max="5377" width="4.42578125" style="275" customWidth="1"/>
    <col min="5378" max="5378" width="27.28515625" style="275" customWidth="1"/>
    <col min="5379" max="5379" width="13.42578125" style="275" customWidth="1"/>
    <col min="5380" max="5380" width="12.85546875" style="275" customWidth="1"/>
    <col min="5381" max="5381" width="12" style="275" customWidth="1"/>
    <col min="5382" max="5382" width="12.28515625" style="275" customWidth="1"/>
    <col min="5383" max="5383" width="13.140625" style="275" customWidth="1"/>
    <col min="5384" max="5629" width="9.140625" style="275" customWidth="1"/>
    <col min="5630" max="5630" width="4.85546875" style="275" customWidth="1"/>
    <col min="5631" max="5631" width="36" style="275" customWidth="1"/>
    <col min="5632" max="5632" width="10.7109375" style="275"/>
    <col min="5633" max="5633" width="4.42578125" style="275" customWidth="1"/>
    <col min="5634" max="5634" width="27.28515625" style="275" customWidth="1"/>
    <col min="5635" max="5635" width="13.42578125" style="275" customWidth="1"/>
    <col min="5636" max="5636" width="12.85546875" style="275" customWidth="1"/>
    <col min="5637" max="5637" width="12" style="275" customWidth="1"/>
    <col min="5638" max="5638" width="12.28515625" style="275" customWidth="1"/>
    <col min="5639" max="5639" width="13.140625" style="275" customWidth="1"/>
    <col min="5640" max="5885" width="9.140625" style="275" customWidth="1"/>
    <col min="5886" max="5886" width="4.85546875" style="275" customWidth="1"/>
    <col min="5887" max="5887" width="36" style="275" customWidth="1"/>
    <col min="5888" max="5888" width="10.7109375" style="275"/>
    <col min="5889" max="5889" width="4.42578125" style="275" customWidth="1"/>
    <col min="5890" max="5890" width="27.28515625" style="275" customWidth="1"/>
    <col min="5891" max="5891" width="13.42578125" style="275" customWidth="1"/>
    <col min="5892" max="5892" width="12.85546875" style="275" customWidth="1"/>
    <col min="5893" max="5893" width="12" style="275" customWidth="1"/>
    <col min="5894" max="5894" width="12.28515625" style="275" customWidth="1"/>
    <col min="5895" max="5895" width="13.140625" style="275" customWidth="1"/>
    <col min="5896" max="6141" width="9.140625" style="275" customWidth="1"/>
    <col min="6142" max="6142" width="4.85546875" style="275" customWidth="1"/>
    <col min="6143" max="6143" width="36" style="275" customWidth="1"/>
    <col min="6144" max="6144" width="10.7109375" style="275"/>
    <col min="6145" max="6145" width="4.42578125" style="275" customWidth="1"/>
    <col min="6146" max="6146" width="27.28515625" style="275" customWidth="1"/>
    <col min="6147" max="6147" width="13.42578125" style="275" customWidth="1"/>
    <col min="6148" max="6148" width="12.85546875" style="275" customWidth="1"/>
    <col min="6149" max="6149" width="12" style="275" customWidth="1"/>
    <col min="6150" max="6150" width="12.28515625" style="275" customWidth="1"/>
    <col min="6151" max="6151" width="13.140625" style="275" customWidth="1"/>
    <col min="6152" max="6397" width="9.140625" style="275" customWidth="1"/>
    <col min="6398" max="6398" width="4.85546875" style="275" customWidth="1"/>
    <col min="6399" max="6399" width="36" style="275" customWidth="1"/>
    <col min="6400" max="6400" width="10.7109375" style="275"/>
    <col min="6401" max="6401" width="4.42578125" style="275" customWidth="1"/>
    <col min="6402" max="6402" width="27.28515625" style="275" customWidth="1"/>
    <col min="6403" max="6403" width="13.42578125" style="275" customWidth="1"/>
    <col min="6404" max="6404" width="12.85546875" style="275" customWidth="1"/>
    <col min="6405" max="6405" width="12" style="275" customWidth="1"/>
    <col min="6406" max="6406" width="12.28515625" style="275" customWidth="1"/>
    <col min="6407" max="6407" width="13.140625" style="275" customWidth="1"/>
    <col min="6408" max="6653" width="9.140625" style="275" customWidth="1"/>
    <col min="6654" max="6654" width="4.85546875" style="275" customWidth="1"/>
    <col min="6655" max="6655" width="36" style="275" customWidth="1"/>
    <col min="6656" max="6656" width="10.7109375" style="275"/>
    <col min="6657" max="6657" width="4.42578125" style="275" customWidth="1"/>
    <col min="6658" max="6658" width="27.28515625" style="275" customWidth="1"/>
    <col min="6659" max="6659" width="13.42578125" style="275" customWidth="1"/>
    <col min="6660" max="6660" width="12.85546875" style="275" customWidth="1"/>
    <col min="6661" max="6661" width="12" style="275" customWidth="1"/>
    <col min="6662" max="6662" width="12.28515625" style="275" customWidth="1"/>
    <col min="6663" max="6663" width="13.140625" style="275" customWidth="1"/>
    <col min="6664" max="6909" width="9.140625" style="275" customWidth="1"/>
    <col min="6910" max="6910" width="4.85546875" style="275" customWidth="1"/>
    <col min="6911" max="6911" width="36" style="275" customWidth="1"/>
    <col min="6912" max="6912" width="10.7109375" style="275"/>
    <col min="6913" max="6913" width="4.42578125" style="275" customWidth="1"/>
    <col min="6914" max="6914" width="27.28515625" style="275" customWidth="1"/>
    <col min="6915" max="6915" width="13.42578125" style="275" customWidth="1"/>
    <col min="6916" max="6916" width="12.85546875" style="275" customWidth="1"/>
    <col min="6917" max="6917" width="12" style="275" customWidth="1"/>
    <col min="6918" max="6918" width="12.28515625" style="275" customWidth="1"/>
    <col min="6919" max="6919" width="13.140625" style="275" customWidth="1"/>
    <col min="6920" max="7165" width="9.140625" style="275" customWidth="1"/>
    <col min="7166" max="7166" width="4.85546875" style="275" customWidth="1"/>
    <col min="7167" max="7167" width="36" style="275" customWidth="1"/>
    <col min="7168" max="7168" width="10.7109375" style="275"/>
    <col min="7169" max="7169" width="4.42578125" style="275" customWidth="1"/>
    <col min="7170" max="7170" width="27.28515625" style="275" customWidth="1"/>
    <col min="7171" max="7171" width="13.42578125" style="275" customWidth="1"/>
    <col min="7172" max="7172" width="12.85546875" style="275" customWidth="1"/>
    <col min="7173" max="7173" width="12" style="275" customWidth="1"/>
    <col min="7174" max="7174" width="12.28515625" style="275" customWidth="1"/>
    <col min="7175" max="7175" width="13.140625" style="275" customWidth="1"/>
    <col min="7176" max="7421" width="9.140625" style="275" customWidth="1"/>
    <col min="7422" max="7422" width="4.85546875" style="275" customWidth="1"/>
    <col min="7423" max="7423" width="36" style="275" customWidth="1"/>
    <col min="7424" max="7424" width="10.7109375" style="275"/>
    <col min="7425" max="7425" width="4.42578125" style="275" customWidth="1"/>
    <col min="7426" max="7426" width="27.28515625" style="275" customWidth="1"/>
    <col min="7427" max="7427" width="13.42578125" style="275" customWidth="1"/>
    <col min="7428" max="7428" width="12.85546875" style="275" customWidth="1"/>
    <col min="7429" max="7429" width="12" style="275" customWidth="1"/>
    <col min="7430" max="7430" width="12.28515625" style="275" customWidth="1"/>
    <col min="7431" max="7431" width="13.140625" style="275" customWidth="1"/>
    <col min="7432" max="7677" width="9.140625" style="275" customWidth="1"/>
    <col min="7678" max="7678" width="4.85546875" style="275" customWidth="1"/>
    <col min="7679" max="7679" width="36" style="275" customWidth="1"/>
    <col min="7680" max="7680" width="10.7109375" style="275"/>
    <col min="7681" max="7681" width="4.42578125" style="275" customWidth="1"/>
    <col min="7682" max="7682" width="27.28515625" style="275" customWidth="1"/>
    <col min="7683" max="7683" width="13.42578125" style="275" customWidth="1"/>
    <col min="7684" max="7684" width="12.85546875" style="275" customWidth="1"/>
    <col min="7685" max="7685" width="12" style="275" customWidth="1"/>
    <col min="7686" max="7686" width="12.28515625" style="275" customWidth="1"/>
    <col min="7687" max="7687" width="13.140625" style="275" customWidth="1"/>
    <col min="7688" max="7933" width="9.140625" style="275" customWidth="1"/>
    <col min="7934" max="7934" width="4.85546875" style="275" customWidth="1"/>
    <col min="7935" max="7935" width="36" style="275" customWidth="1"/>
    <col min="7936" max="7936" width="10.7109375" style="275"/>
    <col min="7937" max="7937" width="4.42578125" style="275" customWidth="1"/>
    <col min="7938" max="7938" width="27.28515625" style="275" customWidth="1"/>
    <col min="7939" max="7939" width="13.42578125" style="275" customWidth="1"/>
    <col min="7940" max="7940" width="12.85546875" style="275" customWidth="1"/>
    <col min="7941" max="7941" width="12" style="275" customWidth="1"/>
    <col min="7942" max="7942" width="12.28515625" style="275" customWidth="1"/>
    <col min="7943" max="7943" width="13.140625" style="275" customWidth="1"/>
    <col min="7944" max="8189" width="9.140625" style="275" customWidth="1"/>
    <col min="8190" max="8190" width="4.85546875" style="275" customWidth="1"/>
    <col min="8191" max="8191" width="36" style="275" customWidth="1"/>
    <col min="8192" max="8192" width="10.7109375" style="275"/>
    <col min="8193" max="8193" width="4.42578125" style="275" customWidth="1"/>
    <col min="8194" max="8194" width="27.28515625" style="275" customWidth="1"/>
    <col min="8195" max="8195" width="13.42578125" style="275" customWidth="1"/>
    <col min="8196" max="8196" width="12.85546875" style="275" customWidth="1"/>
    <col min="8197" max="8197" width="12" style="275" customWidth="1"/>
    <col min="8198" max="8198" width="12.28515625" style="275" customWidth="1"/>
    <col min="8199" max="8199" width="13.140625" style="275" customWidth="1"/>
    <col min="8200" max="8445" width="9.140625" style="275" customWidth="1"/>
    <col min="8446" max="8446" width="4.85546875" style="275" customWidth="1"/>
    <col min="8447" max="8447" width="36" style="275" customWidth="1"/>
    <col min="8448" max="8448" width="10.7109375" style="275"/>
    <col min="8449" max="8449" width="4.42578125" style="275" customWidth="1"/>
    <col min="8450" max="8450" width="27.28515625" style="275" customWidth="1"/>
    <col min="8451" max="8451" width="13.42578125" style="275" customWidth="1"/>
    <col min="8452" max="8452" width="12.85546875" style="275" customWidth="1"/>
    <col min="8453" max="8453" width="12" style="275" customWidth="1"/>
    <col min="8454" max="8454" width="12.28515625" style="275" customWidth="1"/>
    <col min="8455" max="8455" width="13.140625" style="275" customWidth="1"/>
    <col min="8456" max="8701" width="9.140625" style="275" customWidth="1"/>
    <col min="8702" max="8702" width="4.85546875" style="275" customWidth="1"/>
    <col min="8703" max="8703" width="36" style="275" customWidth="1"/>
    <col min="8704" max="8704" width="10.7109375" style="275"/>
    <col min="8705" max="8705" width="4.42578125" style="275" customWidth="1"/>
    <col min="8706" max="8706" width="27.28515625" style="275" customWidth="1"/>
    <col min="8707" max="8707" width="13.42578125" style="275" customWidth="1"/>
    <col min="8708" max="8708" width="12.85546875" style="275" customWidth="1"/>
    <col min="8709" max="8709" width="12" style="275" customWidth="1"/>
    <col min="8710" max="8710" width="12.28515625" style="275" customWidth="1"/>
    <col min="8711" max="8711" width="13.140625" style="275" customWidth="1"/>
    <col min="8712" max="8957" width="9.140625" style="275" customWidth="1"/>
    <col min="8958" max="8958" width="4.85546875" style="275" customWidth="1"/>
    <col min="8959" max="8959" width="36" style="275" customWidth="1"/>
    <col min="8960" max="8960" width="10.7109375" style="275"/>
    <col min="8961" max="8961" width="4.42578125" style="275" customWidth="1"/>
    <col min="8962" max="8962" width="27.28515625" style="275" customWidth="1"/>
    <col min="8963" max="8963" width="13.42578125" style="275" customWidth="1"/>
    <col min="8964" max="8964" width="12.85546875" style="275" customWidth="1"/>
    <col min="8965" max="8965" width="12" style="275" customWidth="1"/>
    <col min="8966" max="8966" width="12.28515625" style="275" customWidth="1"/>
    <col min="8967" max="8967" width="13.140625" style="275" customWidth="1"/>
    <col min="8968" max="9213" width="9.140625" style="275" customWidth="1"/>
    <col min="9214" max="9214" width="4.85546875" style="275" customWidth="1"/>
    <col min="9215" max="9215" width="36" style="275" customWidth="1"/>
    <col min="9216" max="9216" width="10.7109375" style="275"/>
    <col min="9217" max="9217" width="4.42578125" style="275" customWidth="1"/>
    <col min="9218" max="9218" width="27.28515625" style="275" customWidth="1"/>
    <col min="9219" max="9219" width="13.42578125" style="275" customWidth="1"/>
    <col min="9220" max="9220" width="12.85546875" style="275" customWidth="1"/>
    <col min="9221" max="9221" width="12" style="275" customWidth="1"/>
    <col min="9222" max="9222" width="12.28515625" style="275" customWidth="1"/>
    <col min="9223" max="9223" width="13.140625" style="275" customWidth="1"/>
    <col min="9224" max="9469" width="9.140625" style="275" customWidth="1"/>
    <col min="9470" max="9470" width="4.85546875" style="275" customWidth="1"/>
    <col min="9471" max="9471" width="36" style="275" customWidth="1"/>
    <col min="9472" max="9472" width="10.7109375" style="275"/>
    <col min="9473" max="9473" width="4.42578125" style="275" customWidth="1"/>
    <col min="9474" max="9474" width="27.28515625" style="275" customWidth="1"/>
    <col min="9475" max="9475" width="13.42578125" style="275" customWidth="1"/>
    <col min="9476" max="9476" width="12.85546875" style="275" customWidth="1"/>
    <col min="9477" max="9477" width="12" style="275" customWidth="1"/>
    <col min="9478" max="9478" width="12.28515625" style="275" customWidth="1"/>
    <col min="9479" max="9479" width="13.140625" style="275" customWidth="1"/>
    <col min="9480" max="9725" width="9.140625" style="275" customWidth="1"/>
    <col min="9726" max="9726" width="4.85546875" style="275" customWidth="1"/>
    <col min="9727" max="9727" width="36" style="275" customWidth="1"/>
    <col min="9728" max="9728" width="10.7109375" style="275"/>
    <col min="9729" max="9729" width="4.42578125" style="275" customWidth="1"/>
    <col min="9730" max="9730" width="27.28515625" style="275" customWidth="1"/>
    <col min="9731" max="9731" width="13.42578125" style="275" customWidth="1"/>
    <col min="9732" max="9732" width="12.85546875" style="275" customWidth="1"/>
    <col min="9733" max="9733" width="12" style="275" customWidth="1"/>
    <col min="9734" max="9734" width="12.28515625" style="275" customWidth="1"/>
    <col min="9735" max="9735" width="13.140625" style="275" customWidth="1"/>
    <col min="9736" max="9981" width="9.140625" style="275" customWidth="1"/>
    <col min="9982" max="9982" width="4.85546875" style="275" customWidth="1"/>
    <col min="9983" max="9983" width="36" style="275" customWidth="1"/>
    <col min="9984" max="9984" width="10.7109375" style="275"/>
    <col min="9985" max="9985" width="4.42578125" style="275" customWidth="1"/>
    <col min="9986" max="9986" width="27.28515625" style="275" customWidth="1"/>
    <col min="9987" max="9987" width="13.42578125" style="275" customWidth="1"/>
    <col min="9988" max="9988" width="12.85546875" style="275" customWidth="1"/>
    <col min="9989" max="9989" width="12" style="275" customWidth="1"/>
    <col min="9990" max="9990" width="12.28515625" style="275" customWidth="1"/>
    <col min="9991" max="9991" width="13.140625" style="275" customWidth="1"/>
    <col min="9992" max="10237" width="9.140625" style="275" customWidth="1"/>
    <col min="10238" max="10238" width="4.85546875" style="275" customWidth="1"/>
    <col min="10239" max="10239" width="36" style="275" customWidth="1"/>
    <col min="10240" max="10240" width="10.7109375" style="275"/>
    <col min="10241" max="10241" width="4.42578125" style="275" customWidth="1"/>
    <col min="10242" max="10242" width="27.28515625" style="275" customWidth="1"/>
    <col min="10243" max="10243" width="13.42578125" style="275" customWidth="1"/>
    <col min="10244" max="10244" width="12.85546875" style="275" customWidth="1"/>
    <col min="10245" max="10245" width="12" style="275" customWidth="1"/>
    <col min="10246" max="10246" width="12.28515625" style="275" customWidth="1"/>
    <col min="10247" max="10247" width="13.140625" style="275" customWidth="1"/>
    <col min="10248" max="10493" width="9.140625" style="275" customWidth="1"/>
    <col min="10494" max="10494" width="4.85546875" style="275" customWidth="1"/>
    <col min="10495" max="10495" width="36" style="275" customWidth="1"/>
    <col min="10496" max="10496" width="10.7109375" style="275"/>
    <col min="10497" max="10497" width="4.42578125" style="275" customWidth="1"/>
    <col min="10498" max="10498" width="27.28515625" style="275" customWidth="1"/>
    <col min="10499" max="10499" width="13.42578125" style="275" customWidth="1"/>
    <col min="10500" max="10500" width="12.85546875" style="275" customWidth="1"/>
    <col min="10501" max="10501" width="12" style="275" customWidth="1"/>
    <col min="10502" max="10502" width="12.28515625" style="275" customWidth="1"/>
    <col min="10503" max="10503" width="13.140625" style="275" customWidth="1"/>
    <col min="10504" max="10749" width="9.140625" style="275" customWidth="1"/>
    <col min="10750" max="10750" width="4.85546875" style="275" customWidth="1"/>
    <col min="10751" max="10751" width="36" style="275" customWidth="1"/>
    <col min="10752" max="10752" width="10.7109375" style="275"/>
    <col min="10753" max="10753" width="4.42578125" style="275" customWidth="1"/>
    <col min="10754" max="10754" width="27.28515625" style="275" customWidth="1"/>
    <col min="10755" max="10755" width="13.42578125" style="275" customWidth="1"/>
    <col min="10756" max="10756" width="12.85546875" style="275" customWidth="1"/>
    <col min="10757" max="10757" width="12" style="275" customWidth="1"/>
    <col min="10758" max="10758" width="12.28515625" style="275" customWidth="1"/>
    <col min="10759" max="10759" width="13.140625" style="275" customWidth="1"/>
    <col min="10760" max="11005" width="9.140625" style="275" customWidth="1"/>
    <col min="11006" max="11006" width="4.85546875" style="275" customWidth="1"/>
    <col min="11007" max="11007" width="36" style="275" customWidth="1"/>
    <col min="11008" max="11008" width="10.7109375" style="275"/>
    <col min="11009" max="11009" width="4.42578125" style="275" customWidth="1"/>
    <col min="11010" max="11010" width="27.28515625" style="275" customWidth="1"/>
    <col min="11011" max="11011" width="13.42578125" style="275" customWidth="1"/>
    <col min="11012" max="11012" width="12.85546875" style="275" customWidth="1"/>
    <col min="11013" max="11013" width="12" style="275" customWidth="1"/>
    <col min="11014" max="11014" width="12.28515625" style="275" customWidth="1"/>
    <col min="11015" max="11015" width="13.140625" style="275" customWidth="1"/>
    <col min="11016" max="11261" width="9.140625" style="275" customWidth="1"/>
    <col min="11262" max="11262" width="4.85546875" style="275" customWidth="1"/>
    <col min="11263" max="11263" width="36" style="275" customWidth="1"/>
    <col min="11264" max="11264" width="10.7109375" style="275"/>
    <col min="11265" max="11265" width="4.42578125" style="275" customWidth="1"/>
    <col min="11266" max="11266" width="27.28515625" style="275" customWidth="1"/>
    <col min="11267" max="11267" width="13.42578125" style="275" customWidth="1"/>
    <col min="11268" max="11268" width="12.85546875" style="275" customWidth="1"/>
    <col min="11269" max="11269" width="12" style="275" customWidth="1"/>
    <col min="11270" max="11270" width="12.28515625" style="275" customWidth="1"/>
    <col min="11271" max="11271" width="13.140625" style="275" customWidth="1"/>
    <col min="11272" max="11517" width="9.140625" style="275" customWidth="1"/>
    <col min="11518" max="11518" width="4.85546875" style="275" customWidth="1"/>
    <col min="11519" max="11519" width="36" style="275" customWidth="1"/>
    <col min="11520" max="11520" width="10.7109375" style="275"/>
    <col min="11521" max="11521" width="4.42578125" style="275" customWidth="1"/>
    <col min="11522" max="11522" width="27.28515625" style="275" customWidth="1"/>
    <col min="11523" max="11523" width="13.42578125" style="275" customWidth="1"/>
    <col min="11524" max="11524" width="12.85546875" style="275" customWidth="1"/>
    <col min="11525" max="11525" width="12" style="275" customWidth="1"/>
    <col min="11526" max="11526" width="12.28515625" style="275" customWidth="1"/>
    <col min="11527" max="11527" width="13.140625" style="275" customWidth="1"/>
    <col min="11528" max="11773" width="9.140625" style="275" customWidth="1"/>
    <col min="11774" max="11774" width="4.85546875" style="275" customWidth="1"/>
    <col min="11775" max="11775" width="36" style="275" customWidth="1"/>
    <col min="11776" max="11776" width="10.7109375" style="275"/>
    <col min="11777" max="11777" width="4.42578125" style="275" customWidth="1"/>
    <col min="11778" max="11778" width="27.28515625" style="275" customWidth="1"/>
    <col min="11779" max="11779" width="13.42578125" style="275" customWidth="1"/>
    <col min="11780" max="11780" width="12.85546875" style="275" customWidth="1"/>
    <col min="11781" max="11781" width="12" style="275" customWidth="1"/>
    <col min="11782" max="11782" width="12.28515625" style="275" customWidth="1"/>
    <col min="11783" max="11783" width="13.140625" style="275" customWidth="1"/>
    <col min="11784" max="12029" width="9.140625" style="275" customWidth="1"/>
    <col min="12030" max="12030" width="4.85546875" style="275" customWidth="1"/>
    <col min="12031" max="12031" width="36" style="275" customWidth="1"/>
    <col min="12032" max="12032" width="10.7109375" style="275"/>
    <col min="12033" max="12033" width="4.42578125" style="275" customWidth="1"/>
    <col min="12034" max="12034" width="27.28515625" style="275" customWidth="1"/>
    <col min="12035" max="12035" width="13.42578125" style="275" customWidth="1"/>
    <col min="12036" max="12036" width="12.85546875" style="275" customWidth="1"/>
    <col min="12037" max="12037" width="12" style="275" customWidth="1"/>
    <col min="12038" max="12038" width="12.28515625" style="275" customWidth="1"/>
    <col min="12039" max="12039" width="13.140625" style="275" customWidth="1"/>
    <col min="12040" max="12285" width="9.140625" style="275" customWidth="1"/>
    <col min="12286" max="12286" width="4.85546875" style="275" customWidth="1"/>
    <col min="12287" max="12287" width="36" style="275" customWidth="1"/>
    <col min="12288" max="12288" width="10.7109375" style="275"/>
    <col min="12289" max="12289" width="4.42578125" style="275" customWidth="1"/>
    <col min="12290" max="12290" width="27.28515625" style="275" customWidth="1"/>
    <col min="12291" max="12291" width="13.42578125" style="275" customWidth="1"/>
    <col min="12292" max="12292" width="12.85546875" style="275" customWidth="1"/>
    <col min="12293" max="12293" width="12" style="275" customWidth="1"/>
    <col min="12294" max="12294" width="12.28515625" style="275" customWidth="1"/>
    <col min="12295" max="12295" width="13.140625" style="275" customWidth="1"/>
    <col min="12296" max="12541" width="9.140625" style="275" customWidth="1"/>
    <col min="12542" max="12542" width="4.85546875" style="275" customWidth="1"/>
    <col min="12543" max="12543" width="36" style="275" customWidth="1"/>
    <col min="12544" max="12544" width="10.7109375" style="275"/>
    <col min="12545" max="12545" width="4.42578125" style="275" customWidth="1"/>
    <col min="12546" max="12546" width="27.28515625" style="275" customWidth="1"/>
    <col min="12547" max="12547" width="13.42578125" style="275" customWidth="1"/>
    <col min="12548" max="12548" width="12.85546875" style="275" customWidth="1"/>
    <col min="12549" max="12549" width="12" style="275" customWidth="1"/>
    <col min="12550" max="12550" width="12.28515625" style="275" customWidth="1"/>
    <col min="12551" max="12551" width="13.140625" style="275" customWidth="1"/>
    <col min="12552" max="12797" width="9.140625" style="275" customWidth="1"/>
    <col min="12798" max="12798" width="4.85546875" style="275" customWidth="1"/>
    <col min="12799" max="12799" width="36" style="275" customWidth="1"/>
    <col min="12800" max="12800" width="10.7109375" style="275"/>
    <col min="12801" max="12801" width="4.42578125" style="275" customWidth="1"/>
    <col min="12802" max="12802" width="27.28515625" style="275" customWidth="1"/>
    <col min="12803" max="12803" width="13.42578125" style="275" customWidth="1"/>
    <col min="12804" max="12804" width="12.85546875" style="275" customWidth="1"/>
    <col min="12805" max="12805" width="12" style="275" customWidth="1"/>
    <col min="12806" max="12806" width="12.28515625" style="275" customWidth="1"/>
    <col min="12807" max="12807" width="13.140625" style="275" customWidth="1"/>
    <col min="12808" max="13053" width="9.140625" style="275" customWidth="1"/>
    <col min="13054" max="13054" width="4.85546875" style="275" customWidth="1"/>
    <col min="13055" max="13055" width="36" style="275" customWidth="1"/>
    <col min="13056" max="13056" width="10.7109375" style="275"/>
    <col min="13057" max="13057" width="4.42578125" style="275" customWidth="1"/>
    <col min="13058" max="13058" width="27.28515625" style="275" customWidth="1"/>
    <col min="13059" max="13059" width="13.42578125" style="275" customWidth="1"/>
    <col min="13060" max="13060" width="12.85546875" style="275" customWidth="1"/>
    <col min="13061" max="13061" width="12" style="275" customWidth="1"/>
    <col min="13062" max="13062" width="12.28515625" style="275" customWidth="1"/>
    <col min="13063" max="13063" width="13.140625" style="275" customWidth="1"/>
    <col min="13064" max="13309" width="9.140625" style="275" customWidth="1"/>
    <col min="13310" max="13310" width="4.85546875" style="275" customWidth="1"/>
    <col min="13311" max="13311" width="36" style="275" customWidth="1"/>
    <col min="13312" max="13312" width="10.7109375" style="275"/>
    <col min="13313" max="13313" width="4.42578125" style="275" customWidth="1"/>
    <col min="13314" max="13314" width="27.28515625" style="275" customWidth="1"/>
    <col min="13315" max="13315" width="13.42578125" style="275" customWidth="1"/>
    <col min="13316" max="13316" width="12.85546875" style="275" customWidth="1"/>
    <col min="13317" max="13317" width="12" style="275" customWidth="1"/>
    <col min="13318" max="13318" width="12.28515625" style="275" customWidth="1"/>
    <col min="13319" max="13319" width="13.140625" style="275" customWidth="1"/>
    <col min="13320" max="13565" width="9.140625" style="275" customWidth="1"/>
    <col min="13566" max="13566" width="4.85546875" style="275" customWidth="1"/>
    <col min="13567" max="13567" width="36" style="275" customWidth="1"/>
    <col min="13568" max="13568" width="10.7109375" style="275"/>
    <col min="13569" max="13569" width="4.42578125" style="275" customWidth="1"/>
    <col min="13570" max="13570" width="27.28515625" style="275" customWidth="1"/>
    <col min="13571" max="13571" width="13.42578125" style="275" customWidth="1"/>
    <col min="13572" max="13572" width="12.85546875" style="275" customWidth="1"/>
    <col min="13573" max="13573" width="12" style="275" customWidth="1"/>
    <col min="13574" max="13574" width="12.28515625" style="275" customWidth="1"/>
    <col min="13575" max="13575" width="13.140625" style="275" customWidth="1"/>
    <col min="13576" max="13821" width="9.140625" style="275" customWidth="1"/>
    <col min="13822" max="13822" width="4.85546875" style="275" customWidth="1"/>
    <col min="13823" max="13823" width="36" style="275" customWidth="1"/>
    <col min="13824" max="13824" width="10.7109375" style="275"/>
    <col min="13825" max="13825" width="4.42578125" style="275" customWidth="1"/>
    <col min="13826" max="13826" width="27.28515625" style="275" customWidth="1"/>
    <col min="13827" max="13827" width="13.42578125" style="275" customWidth="1"/>
    <col min="13828" max="13828" width="12.85546875" style="275" customWidth="1"/>
    <col min="13829" max="13829" width="12" style="275" customWidth="1"/>
    <col min="13830" max="13830" width="12.28515625" style="275" customWidth="1"/>
    <col min="13831" max="13831" width="13.140625" style="275" customWidth="1"/>
    <col min="13832" max="14077" width="9.140625" style="275" customWidth="1"/>
    <col min="14078" max="14078" width="4.85546875" style="275" customWidth="1"/>
    <col min="14079" max="14079" width="36" style="275" customWidth="1"/>
    <col min="14080" max="14080" width="10.7109375" style="275"/>
    <col min="14081" max="14081" width="4.42578125" style="275" customWidth="1"/>
    <col min="14082" max="14082" width="27.28515625" style="275" customWidth="1"/>
    <col min="14083" max="14083" width="13.42578125" style="275" customWidth="1"/>
    <col min="14084" max="14084" width="12.85546875" style="275" customWidth="1"/>
    <col min="14085" max="14085" width="12" style="275" customWidth="1"/>
    <col min="14086" max="14086" width="12.28515625" style="275" customWidth="1"/>
    <col min="14087" max="14087" width="13.140625" style="275" customWidth="1"/>
    <col min="14088" max="14333" width="9.140625" style="275" customWidth="1"/>
    <col min="14334" max="14334" width="4.85546875" style="275" customWidth="1"/>
    <col min="14335" max="14335" width="36" style="275" customWidth="1"/>
    <col min="14336" max="14336" width="10.7109375" style="275"/>
    <col min="14337" max="14337" width="4.42578125" style="275" customWidth="1"/>
    <col min="14338" max="14338" width="27.28515625" style="275" customWidth="1"/>
    <col min="14339" max="14339" width="13.42578125" style="275" customWidth="1"/>
    <col min="14340" max="14340" width="12.85546875" style="275" customWidth="1"/>
    <col min="14341" max="14341" width="12" style="275" customWidth="1"/>
    <col min="14342" max="14342" width="12.28515625" style="275" customWidth="1"/>
    <col min="14343" max="14343" width="13.140625" style="275" customWidth="1"/>
    <col min="14344" max="14589" width="9.140625" style="275" customWidth="1"/>
    <col min="14590" max="14590" width="4.85546875" style="275" customWidth="1"/>
    <col min="14591" max="14591" width="36" style="275" customWidth="1"/>
    <col min="14592" max="14592" width="10.7109375" style="275"/>
    <col min="14593" max="14593" width="4.42578125" style="275" customWidth="1"/>
    <col min="14594" max="14594" width="27.28515625" style="275" customWidth="1"/>
    <col min="14595" max="14595" width="13.42578125" style="275" customWidth="1"/>
    <col min="14596" max="14596" width="12.85546875" style="275" customWidth="1"/>
    <col min="14597" max="14597" width="12" style="275" customWidth="1"/>
    <col min="14598" max="14598" width="12.28515625" style="275" customWidth="1"/>
    <col min="14599" max="14599" width="13.140625" style="275" customWidth="1"/>
    <col min="14600" max="14845" width="9.140625" style="275" customWidth="1"/>
    <col min="14846" max="14846" width="4.85546875" style="275" customWidth="1"/>
    <col min="14847" max="14847" width="36" style="275" customWidth="1"/>
    <col min="14848" max="14848" width="10.7109375" style="275"/>
    <col min="14849" max="14849" width="4.42578125" style="275" customWidth="1"/>
    <col min="14850" max="14850" width="27.28515625" style="275" customWidth="1"/>
    <col min="14851" max="14851" width="13.42578125" style="275" customWidth="1"/>
    <col min="14852" max="14852" width="12.85546875" style="275" customWidth="1"/>
    <col min="14853" max="14853" width="12" style="275" customWidth="1"/>
    <col min="14854" max="14854" width="12.28515625" style="275" customWidth="1"/>
    <col min="14855" max="14855" width="13.140625" style="275" customWidth="1"/>
    <col min="14856" max="15101" width="9.140625" style="275" customWidth="1"/>
    <col min="15102" max="15102" width="4.85546875" style="275" customWidth="1"/>
    <col min="15103" max="15103" width="36" style="275" customWidth="1"/>
    <col min="15104" max="15104" width="10.7109375" style="275"/>
    <col min="15105" max="15105" width="4.42578125" style="275" customWidth="1"/>
    <col min="15106" max="15106" width="27.28515625" style="275" customWidth="1"/>
    <col min="15107" max="15107" width="13.42578125" style="275" customWidth="1"/>
    <col min="15108" max="15108" width="12.85546875" style="275" customWidth="1"/>
    <col min="15109" max="15109" width="12" style="275" customWidth="1"/>
    <col min="15110" max="15110" width="12.28515625" style="275" customWidth="1"/>
    <col min="15111" max="15111" width="13.140625" style="275" customWidth="1"/>
    <col min="15112" max="15357" width="9.140625" style="275" customWidth="1"/>
    <col min="15358" max="15358" width="4.85546875" style="275" customWidth="1"/>
    <col min="15359" max="15359" width="36" style="275" customWidth="1"/>
    <col min="15360" max="15360" width="10.7109375" style="275"/>
    <col min="15361" max="15361" width="4.42578125" style="275" customWidth="1"/>
    <col min="15362" max="15362" width="27.28515625" style="275" customWidth="1"/>
    <col min="15363" max="15363" width="13.42578125" style="275" customWidth="1"/>
    <col min="15364" max="15364" width="12.85546875" style="275" customWidth="1"/>
    <col min="15365" max="15365" width="12" style="275" customWidth="1"/>
    <col min="15366" max="15366" width="12.28515625" style="275" customWidth="1"/>
    <col min="15367" max="15367" width="13.140625" style="275" customWidth="1"/>
    <col min="15368" max="15613" width="9.140625" style="275" customWidth="1"/>
    <col min="15614" max="15614" width="4.85546875" style="275" customWidth="1"/>
    <col min="15615" max="15615" width="36" style="275" customWidth="1"/>
    <col min="15616" max="15616" width="10.7109375" style="275"/>
    <col min="15617" max="15617" width="4.42578125" style="275" customWidth="1"/>
    <col min="15618" max="15618" width="27.28515625" style="275" customWidth="1"/>
    <col min="15619" max="15619" width="13.42578125" style="275" customWidth="1"/>
    <col min="15620" max="15620" width="12.85546875" style="275" customWidth="1"/>
    <col min="15621" max="15621" width="12" style="275" customWidth="1"/>
    <col min="15622" max="15622" width="12.28515625" style="275" customWidth="1"/>
    <col min="15623" max="15623" width="13.140625" style="275" customWidth="1"/>
    <col min="15624" max="15869" width="9.140625" style="275" customWidth="1"/>
    <col min="15870" max="15870" width="4.85546875" style="275" customWidth="1"/>
    <col min="15871" max="15871" width="36" style="275" customWidth="1"/>
    <col min="15872" max="15872" width="10.7109375" style="275"/>
    <col min="15873" max="15873" width="4.42578125" style="275" customWidth="1"/>
    <col min="15874" max="15874" width="27.28515625" style="275" customWidth="1"/>
    <col min="15875" max="15875" width="13.42578125" style="275" customWidth="1"/>
    <col min="15876" max="15876" width="12.85546875" style="275" customWidth="1"/>
    <col min="15877" max="15877" width="12" style="275" customWidth="1"/>
    <col min="15878" max="15878" width="12.28515625" style="275" customWidth="1"/>
    <col min="15879" max="15879" width="13.140625" style="275" customWidth="1"/>
    <col min="15880" max="16125" width="9.140625" style="275" customWidth="1"/>
    <col min="16126" max="16126" width="4.85546875" style="275" customWidth="1"/>
    <col min="16127" max="16127" width="36" style="275" customWidth="1"/>
    <col min="16128" max="16128" width="10.7109375" style="275"/>
    <col min="16129" max="16129" width="4.42578125" style="275" customWidth="1"/>
    <col min="16130" max="16130" width="27.28515625" style="275" customWidth="1"/>
    <col min="16131" max="16131" width="13.42578125" style="275" customWidth="1"/>
    <col min="16132" max="16132" width="12.85546875" style="275" customWidth="1"/>
    <col min="16133" max="16133" width="12" style="275" customWidth="1"/>
    <col min="16134" max="16134" width="12.28515625" style="275" customWidth="1"/>
    <col min="16135" max="16135" width="13.140625" style="275" customWidth="1"/>
    <col min="16136" max="16381" width="9.140625" style="275" customWidth="1"/>
    <col min="16382" max="16382" width="4.85546875" style="275" customWidth="1"/>
    <col min="16383" max="16383" width="36" style="275" customWidth="1"/>
    <col min="16384" max="16384" width="10.7109375" style="275"/>
  </cols>
  <sheetData>
    <row r="1" spans="1:256" x14ac:dyDescent="0.3">
      <c r="A1" s="562" t="s">
        <v>358</v>
      </c>
      <c r="B1" s="562"/>
      <c r="C1" s="562"/>
      <c r="D1" s="562"/>
      <c r="E1" s="562"/>
      <c r="F1" s="562"/>
      <c r="G1" s="562"/>
    </row>
    <row r="2" spans="1:256" ht="24.75" customHeight="1" x14ac:dyDescent="0.3">
      <c r="A2" s="563" t="s">
        <v>363</v>
      </c>
      <c r="B2" s="563"/>
      <c r="C2" s="563"/>
      <c r="D2" s="563"/>
      <c r="E2" s="563"/>
      <c r="F2" s="563"/>
      <c r="G2" s="563"/>
    </row>
    <row r="3" spans="1:256" ht="36.75" customHeight="1" x14ac:dyDescent="0.3">
      <c r="A3" s="564" t="s">
        <v>370</v>
      </c>
      <c r="B3" s="564"/>
      <c r="C3" s="564"/>
      <c r="D3" s="564"/>
      <c r="E3" s="564"/>
      <c r="F3" s="564"/>
      <c r="G3" s="564"/>
    </row>
    <row r="4" spans="1:256" ht="27.75" customHeight="1" x14ac:dyDescent="0.3">
      <c r="A4" s="119"/>
      <c r="B4" s="119"/>
      <c r="C4" s="119"/>
      <c r="D4" s="122"/>
      <c r="E4" s="122"/>
      <c r="F4" s="122"/>
      <c r="G4" s="429" t="s">
        <v>219</v>
      </c>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row>
    <row r="5" spans="1:256" s="277" customFormat="1" ht="22.5" customHeight="1" x14ac:dyDescent="0.25">
      <c r="A5" s="565" t="s">
        <v>0</v>
      </c>
      <c r="B5" s="565" t="s">
        <v>225</v>
      </c>
      <c r="C5" s="565" t="s">
        <v>120</v>
      </c>
      <c r="D5" s="565" t="s">
        <v>121</v>
      </c>
      <c r="E5" s="567" t="s">
        <v>248</v>
      </c>
      <c r="F5" s="567"/>
      <c r="G5" s="567"/>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276"/>
      <c r="BY5" s="276"/>
      <c r="BZ5" s="276"/>
      <c r="CA5" s="276"/>
      <c r="CB5" s="276"/>
      <c r="CC5" s="276"/>
      <c r="CD5" s="276"/>
      <c r="CE5" s="276"/>
      <c r="CF5" s="276"/>
      <c r="CG5" s="276"/>
      <c r="CH5" s="276"/>
      <c r="CI5" s="276"/>
      <c r="CJ5" s="276"/>
      <c r="CK5" s="276"/>
      <c r="CL5" s="276"/>
      <c r="CM5" s="276"/>
      <c r="CN5" s="276"/>
      <c r="CO5" s="276"/>
      <c r="CP5" s="276"/>
      <c r="CQ5" s="276"/>
      <c r="CR5" s="276"/>
      <c r="CS5" s="276"/>
      <c r="CT5" s="276"/>
      <c r="CU5" s="276"/>
      <c r="CV5" s="276"/>
      <c r="CW5" s="276"/>
      <c r="CX5" s="276"/>
      <c r="CY5" s="276"/>
      <c r="CZ5" s="276"/>
      <c r="DA5" s="276"/>
      <c r="DB5" s="276"/>
      <c r="DC5" s="276"/>
      <c r="DD5" s="276"/>
      <c r="DE5" s="276"/>
      <c r="DF5" s="276"/>
      <c r="DG5" s="276"/>
      <c r="DH5" s="276"/>
      <c r="DI5" s="276"/>
      <c r="DJ5" s="276"/>
      <c r="DK5" s="276"/>
      <c r="DL5" s="276"/>
      <c r="DM5" s="276"/>
      <c r="DN5" s="276"/>
      <c r="DO5" s="276"/>
      <c r="DP5" s="276"/>
      <c r="DQ5" s="276"/>
      <c r="DR5" s="276"/>
      <c r="DS5" s="276"/>
      <c r="DT5" s="276"/>
      <c r="DU5" s="276"/>
      <c r="DV5" s="276"/>
      <c r="DW5" s="276"/>
      <c r="DX5" s="276"/>
      <c r="DY5" s="276"/>
      <c r="DZ5" s="276"/>
      <c r="EA5" s="276"/>
      <c r="EB5" s="276"/>
      <c r="EC5" s="276"/>
      <c r="ED5" s="276"/>
      <c r="EE5" s="276"/>
      <c r="EF5" s="276"/>
      <c r="EG5" s="276"/>
      <c r="EH5" s="276"/>
      <c r="EI5" s="276"/>
      <c r="EJ5" s="276"/>
      <c r="EK5" s="276"/>
      <c r="EL5" s="276"/>
      <c r="EM5" s="276"/>
      <c r="EN5" s="276"/>
      <c r="EO5" s="276"/>
      <c r="EP5" s="276"/>
      <c r="EQ5" s="276"/>
      <c r="ER5" s="276"/>
      <c r="ES5" s="276"/>
      <c r="ET5" s="276"/>
      <c r="EU5" s="276"/>
      <c r="EV5" s="276"/>
      <c r="EW5" s="276"/>
      <c r="EX5" s="276"/>
      <c r="EY5" s="276"/>
      <c r="EZ5" s="276"/>
      <c r="FA5" s="276"/>
      <c r="FB5" s="276"/>
      <c r="FC5" s="276"/>
      <c r="FD5" s="276"/>
      <c r="FE5" s="276"/>
      <c r="FF5" s="276"/>
      <c r="FG5" s="276"/>
      <c r="FH5" s="276"/>
      <c r="FI5" s="276"/>
      <c r="FJ5" s="276"/>
      <c r="FK5" s="276"/>
      <c r="FL5" s="276"/>
      <c r="FM5" s="276"/>
      <c r="FN5" s="276"/>
      <c r="FO5" s="276"/>
      <c r="FP5" s="276"/>
      <c r="FQ5" s="276"/>
      <c r="FR5" s="276"/>
      <c r="FS5" s="276"/>
      <c r="FT5" s="276"/>
      <c r="FU5" s="276"/>
      <c r="FV5" s="276"/>
      <c r="FW5" s="276"/>
      <c r="FX5" s="276"/>
      <c r="FY5" s="276"/>
      <c r="FZ5" s="276"/>
      <c r="GA5" s="276"/>
      <c r="GB5" s="276"/>
      <c r="GC5" s="276"/>
      <c r="GD5" s="276"/>
      <c r="GE5" s="276"/>
      <c r="GF5" s="276"/>
      <c r="GG5" s="276"/>
      <c r="GH5" s="276"/>
      <c r="GI5" s="276"/>
      <c r="GJ5" s="276"/>
      <c r="GK5" s="276"/>
      <c r="GL5" s="276"/>
      <c r="GM5" s="276"/>
      <c r="GN5" s="276"/>
      <c r="GO5" s="276"/>
      <c r="GP5" s="276"/>
      <c r="GQ5" s="276"/>
      <c r="GR5" s="276"/>
      <c r="GS5" s="276"/>
      <c r="GT5" s="276"/>
      <c r="GU5" s="276"/>
      <c r="GV5" s="276"/>
      <c r="GW5" s="276"/>
      <c r="GX5" s="276"/>
      <c r="GY5" s="276"/>
      <c r="GZ5" s="276"/>
      <c r="HA5" s="276"/>
      <c r="HB5" s="276"/>
      <c r="HC5" s="276"/>
      <c r="HD5" s="276"/>
      <c r="HE5" s="276"/>
      <c r="HF5" s="276"/>
      <c r="HG5" s="276"/>
      <c r="HH5" s="276"/>
      <c r="HI5" s="276"/>
      <c r="HJ5" s="276"/>
      <c r="HK5" s="276"/>
      <c r="HL5" s="276"/>
      <c r="HM5" s="276"/>
      <c r="HN5" s="276"/>
      <c r="HO5" s="276"/>
      <c r="HP5" s="276"/>
      <c r="HQ5" s="276"/>
      <c r="HR5" s="276"/>
      <c r="HS5" s="276"/>
      <c r="HT5" s="276"/>
      <c r="HU5" s="276"/>
      <c r="HV5" s="276"/>
      <c r="HW5" s="276"/>
      <c r="HX5" s="276"/>
      <c r="HY5" s="276"/>
      <c r="HZ5" s="276"/>
      <c r="IA5" s="276"/>
      <c r="IB5" s="276"/>
      <c r="IC5" s="276"/>
      <c r="ID5" s="276"/>
      <c r="IE5" s="276"/>
      <c r="IF5" s="276"/>
      <c r="IG5" s="276"/>
      <c r="IH5" s="276"/>
      <c r="II5" s="276"/>
      <c r="IJ5" s="276"/>
      <c r="IK5" s="276"/>
      <c r="IL5" s="276"/>
      <c r="IM5" s="276"/>
      <c r="IN5" s="276"/>
      <c r="IO5" s="276"/>
      <c r="IP5" s="276"/>
      <c r="IQ5" s="276"/>
      <c r="IR5" s="276"/>
      <c r="IS5" s="276"/>
      <c r="IT5" s="276"/>
      <c r="IU5" s="276"/>
      <c r="IV5" s="276"/>
    </row>
    <row r="6" spans="1:256" s="277" customFormat="1" ht="50.25" customHeight="1" x14ac:dyDescent="0.25">
      <c r="A6" s="566"/>
      <c r="B6" s="566"/>
      <c r="C6" s="566"/>
      <c r="D6" s="566"/>
      <c r="E6" s="278" t="s">
        <v>249</v>
      </c>
      <c r="F6" s="278" t="s">
        <v>250</v>
      </c>
      <c r="G6" s="278" t="s">
        <v>251</v>
      </c>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c r="IF6" s="276"/>
      <c r="IG6" s="276"/>
      <c r="IH6" s="276"/>
      <c r="II6" s="276"/>
      <c r="IJ6" s="276"/>
      <c r="IK6" s="276"/>
      <c r="IL6" s="276"/>
      <c r="IM6" s="276"/>
      <c r="IN6" s="276"/>
      <c r="IO6" s="276"/>
      <c r="IP6" s="276"/>
      <c r="IQ6" s="276"/>
      <c r="IR6" s="276"/>
      <c r="IS6" s="276"/>
      <c r="IT6" s="276"/>
      <c r="IU6" s="276"/>
      <c r="IV6" s="276"/>
    </row>
    <row r="7" spans="1:256" s="277" customFormat="1" ht="32.25" customHeight="1" x14ac:dyDescent="0.25">
      <c r="A7" s="279">
        <v>1</v>
      </c>
      <c r="B7" s="280" t="s">
        <v>252</v>
      </c>
      <c r="C7" s="281">
        <v>324000</v>
      </c>
      <c r="D7" s="282"/>
      <c r="E7" s="282"/>
      <c r="F7" s="282"/>
      <c r="G7" s="283">
        <v>0</v>
      </c>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c r="BO7" s="276"/>
      <c r="BP7" s="276"/>
      <c r="BQ7" s="276"/>
      <c r="BR7" s="276"/>
      <c r="BS7" s="276"/>
      <c r="BT7" s="276"/>
      <c r="BU7" s="276"/>
      <c r="BV7" s="276"/>
      <c r="BW7" s="276"/>
      <c r="BX7" s="276"/>
      <c r="BY7" s="276"/>
      <c r="BZ7" s="276"/>
      <c r="CA7" s="276"/>
      <c r="CB7" s="276"/>
      <c r="CC7" s="276"/>
      <c r="CD7" s="276"/>
      <c r="CE7" s="276"/>
      <c r="CF7" s="276"/>
      <c r="CG7" s="276"/>
      <c r="CH7" s="276"/>
      <c r="CI7" s="276"/>
      <c r="CJ7" s="276"/>
      <c r="CK7" s="276"/>
      <c r="CL7" s="276"/>
      <c r="CM7" s="276"/>
      <c r="CN7" s="276"/>
      <c r="CO7" s="276"/>
      <c r="CP7" s="276"/>
      <c r="CQ7" s="276"/>
      <c r="CR7" s="276"/>
      <c r="CS7" s="276"/>
      <c r="CT7" s="276"/>
      <c r="CU7" s="276"/>
      <c r="CV7" s="276"/>
      <c r="CW7" s="276"/>
      <c r="CX7" s="276"/>
      <c r="CY7" s="276"/>
      <c r="CZ7" s="276"/>
      <c r="DA7" s="276"/>
      <c r="DB7" s="276"/>
      <c r="DC7" s="276"/>
      <c r="DD7" s="276"/>
      <c r="DE7" s="276"/>
      <c r="DF7" s="276"/>
      <c r="DG7" s="276"/>
      <c r="DH7" s="276"/>
      <c r="DI7" s="276"/>
      <c r="DJ7" s="276"/>
      <c r="DK7" s="276"/>
      <c r="DL7" s="276"/>
      <c r="DM7" s="276"/>
      <c r="DN7" s="276"/>
      <c r="DO7" s="276"/>
      <c r="DP7" s="276"/>
      <c r="DQ7" s="276"/>
      <c r="DR7" s="276"/>
      <c r="DS7" s="276"/>
      <c r="DT7" s="276"/>
      <c r="DU7" s="276"/>
      <c r="DV7" s="276"/>
      <c r="DW7" s="276"/>
      <c r="DX7" s="276"/>
      <c r="DY7" s="276"/>
      <c r="DZ7" s="276"/>
      <c r="EA7" s="276"/>
      <c r="EB7" s="276"/>
      <c r="EC7" s="276"/>
      <c r="ED7" s="276"/>
      <c r="EE7" s="276"/>
      <c r="EF7" s="276"/>
      <c r="EG7" s="276"/>
      <c r="EH7" s="276"/>
      <c r="EI7" s="276"/>
      <c r="EJ7" s="276"/>
      <c r="EK7" s="276"/>
      <c r="EL7" s="276"/>
      <c r="EM7" s="276"/>
      <c r="EN7" s="276"/>
      <c r="EO7" s="276"/>
      <c r="EP7" s="276"/>
      <c r="EQ7" s="276"/>
      <c r="ER7" s="276"/>
      <c r="ES7" s="276"/>
      <c r="ET7" s="276"/>
      <c r="EU7" s="276"/>
      <c r="EV7" s="276"/>
      <c r="EW7" s="276"/>
      <c r="EX7" s="276"/>
      <c r="EY7" s="276"/>
      <c r="EZ7" s="276"/>
      <c r="FA7" s="276"/>
      <c r="FB7" s="276"/>
      <c r="FC7" s="276"/>
      <c r="FD7" s="276"/>
      <c r="FE7" s="276"/>
      <c r="FF7" s="276"/>
      <c r="FG7" s="276"/>
      <c r="FH7" s="276"/>
      <c r="FI7" s="276"/>
      <c r="FJ7" s="276"/>
      <c r="FK7" s="276"/>
      <c r="FL7" s="276"/>
      <c r="FM7" s="276"/>
      <c r="FN7" s="276"/>
      <c r="FO7" s="276"/>
      <c r="FP7" s="276"/>
      <c r="FQ7" s="276"/>
      <c r="FR7" s="276"/>
      <c r="FS7" s="276"/>
      <c r="FT7" s="276"/>
      <c r="FU7" s="276"/>
      <c r="FV7" s="276"/>
      <c r="FW7" s="276"/>
      <c r="FX7" s="276"/>
      <c r="FY7" s="276"/>
      <c r="FZ7" s="276"/>
      <c r="GA7" s="276"/>
      <c r="GB7" s="276"/>
      <c r="GC7" s="276"/>
      <c r="GD7" s="276"/>
      <c r="GE7" s="276"/>
      <c r="GF7" s="276"/>
      <c r="GG7" s="276"/>
      <c r="GH7" s="276"/>
      <c r="GI7" s="276"/>
      <c r="GJ7" s="276"/>
      <c r="GK7" s="276"/>
      <c r="GL7" s="276"/>
      <c r="GM7" s="276"/>
      <c r="GN7" s="276"/>
      <c r="GO7" s="276"/>
      <c r="GP7" s="276"/>
      <c r="GQ7" s="276"/>
      <c r="GR7" s="276"/>
      <c r="GS7" s="276"/>
      <c r="GT7" s="276"/>
      <c r="GU7" s="276"/>
      <c r="GV7" s="276"/>
      <c r="GW7" s="276"/>
      <c r="GX7" s="276"/>
      <c r="GY7" s="276"/>
      <c r="GZ7" s="276"/>
      <c r="HA7" s="276"/>
      <c r="HB7" s="276"/>
      <c r="HC7" s="276"/>
      <c r="HD7" s="276"/>
      <c r="HE7" s="276"/>
      <c r="HF7" s="276"/>
      <c r="HG7" s="276"/>
      <c r="HH7" s="276"/>
      <c r="HI7" s="276"/>
      <c r="HJ7" s="276"/>
      <c r="HK7" s="276"/>
      <c r="HL7" s="276"/>
      <c r="HM7" s="276"/>
      <c r="HN7" s="276"/>
      <c r="HO7" s="276"/>
      <c r="HP7" s="276"/>
      <c r="HQ7" s="276"/>
      <c r="HR7" s="276"/>
      <c r="HS7" s="276"/>
      <c r="HT7" s="276"/>
      <c r="HU7" s="276"/>
      <c r="HV7" s="276"/>
      <c r="HW7" s="276"/>
      <c r="HX7" s="276"/>
      <c r="HY7" s="276"/>
      <c r="HZ7" s="276"/>
      <c r="IA7" s="276"/>
      <c r="IB7" s="276"/>
      <c r="IC7" s="276"/>
      <c r="ID7" s="276"/>
      <c r="IE7" s="276"/>
      <c r="IF7" s="276"/>
      <c r="IG7" s="276"/>
      <c r="IH7" s="276"/>
      <c r="II7" s="276"/>
      <c r="IJ7" s="276"/>
      <c r="IK7" s="276"/>
      <c r="IL7" s="276"/>
      <c r="IM7" s="276"/>
      <c r="IN7" s="276"/>
      <c r="IO7" s="276"/>
      <c r="IP7" s="276"/>
      <c r="IQ7" s="276"/>
      <c r="IR7" s="276"/>
      <c r="IS7" s="276"/>
      <c r="IT7" s="276"/>
      <c r="IU7" s="276"/>
      <c r="IV7" s="276"/>
    </row>
    <row r="8" spans="1:256" s="277" customFormat="1" ht="32.25" customHeight="1" x14ac:dyDescent="0.25">
      <c r="A8" s="279">
        <v>2</v>
      </c>
      <c r="B8" s="284" t="s">
        <v>253</v>
      </c>
      <c r="C8" s="281">
        <v>45500</v>
      </c>
      <c r="D8" s="281">
        <v>419500</v>
      </c>
      <c r="E8" s="281">
        <v>84300</v>
      </c>
      <c r="F8" s="281">
        <v>6000</v>
      </c>
      <c r="G8" s="285">
        <v>497800</v>
      </c>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c r="CW8" s="276"/>
      <c r="CX8" s="276"/>
      <c r="CY8" s="276"/>
      <c r="CZ8" s="276"/>
      <c r="DA8" s="276"/>
      <c r="DB8" s="276"/>
      <c r="DC8" s="276"/>
      <c r="DD8" s="276"/>
      <c r="DE8" s="276"/>
      <c r="DF8" s="276"/>
      <c r="DG8" s="276"/>
      <c r="DH8" s="276"/>
      <c r="DI8" s="276"/>
      <c r="DJ8" s="276"/>
      <c r="DK8" s="276"/>
      <c r="DL8" s="276"/>
      <c r="DM8" s="276"/>
      <c r="DN8" s="276"/>
      <c r="DO8" s="276"/>
      <c r="DP8" s="276"/>
      <c r="DQ8" s="276"/>
      <c r="DR8" s="276"/>
      <c r="DS8" s="276"/>
      <c r="DT8" s="276"/>
      <c r="DU8" s="276"/>
      <c r="DV8" s="276"/>
      <c r="DW8" s="276"/>
      <c r="DX8" s="276"/>
      <c r="DY8" s="276"/>
      <c r="DZ8" s="276"/>
      <c r="EA8" s="276"/>
      <c r="EB8" s="276"/>
      <c r="EC8" s="276"/>
      <c r="ED8" s="276"/>
      <c r="EE8" s="276"/>
      <c r="EF8" s="276"/>
      <c r="EG8" s="276"/>
      <c r="EH8" s="276"/>
      <c r="EI8" s="276"/>
      <c r="EJ8" s="276"/>
      <c r="EK8" s="276"/>
      <c r="EL8" s="276"/>
      <c r="EM8" s="276"/>
      <c r="EN8" s="276"/>
      <c r="EO8" s="276"/>
      <c r="EP8" s="276"/>
      <c r="EQ8" s="276"/>
      <c r="ER8" s="276"/>
      <c r="ES8" s="276"/>
      <c r="ET8" s="276"/>
      <c r="EU8" s="276"/>
      <c r="EV8" s="276"/>
      <c r="EW8" s="276"/>
      <c r="EX8" s="276"/>
      <c r="EY8" s="276"/>
      <c r="EZ8" s="276"/>
      <c r="FA8" s="276"/>
      <c r="FB8" s="276"/>
      <c r="FC8" s="276"/>
      <c r="FD8" s="276"/>
      <c r="FE8" s="276"/>
      <c r="FF8" s="276"/>
      <c r="FG8" s="276"/>
      <c r="FH8" s="276"/>
      <c r="FI8" s="276"/>
      <c r="FJ8" s="276"/>
      <c r="FK8" s="276"/>
      <c r="FL8" s="276"/>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276"/>
      <c r="GL8" s="276"/>
      <c r="GM8" s="276"/>
      <c r="GN8" s="276"/>
      <c r="GO8" s="276"/>
      <c r="GP8" s="276"/>
      <c r="GQ8" s="276"/>
      <c r="GR8" s="276"/>
      <c r="GS8" s="276"/>
      <c r="GT8" s="276"/>
      <c r="GU8" s="276"/>
      <c r="GV8" s="276"/>
      <c r="GW8" s="276"/>
      <c r="GX8" s="276"/>
      <c r="GY8" s="276"/>
      <c r="GZ8" s="276"/>
      <c r="HA8" s="276"/>
      <c r="HB8" s="276"/>
      <c r="HC8" s="276"/>
      <c r="HD8" s="276"/>
      <c r="HE8" s="276"/>
      <c r="HF8" s="276"/>
      <c r="HG8" s="276"/>
      <c r="HH8" s="276"/>
      <c r="HI8" s="276"/>
      <c r="HJ8" s="276"/>
      <c r="HK8" s="276"/>
      <c r="HL8" s="276"/>
      <c r="HM8" s="276"/>
      <c r="HN8" s="276"/>
      <c r="HO8" s="276"/>
      <c r="HP8" s="276"/>
      <c r="HQ8" s="276"/>
      <c r="HR8" s="276"/>
      <c r="HS8" s="276"/>
      <c r="HT8" s="276"/>
      <c r="HU8" s="276"/>
      <c r="HV8" s="276"/>
      <c r="HW8" s="276"/>
      <c r="HX8" s="276"/>
      <c r="HY8" s="276"/>
      <c r="HZ8" s="276"/>
      <c r="IA8" s="276"/>
      <c r="IB8" s="276"/>
      <c r="IC8" s="276"/>
      <c r="ID8" s="276"/>
      <c r="IE8" s="276"/>
      <c r="IF8" s="276"/>
      <c r="IG8" s="276"/>
      <c r="IH8" s="276"/>
      <c r="II8" s="276"/>
      <c r="IJ8" s="276"/>
      <c r="IK8" s="276"/>
      <c r="IL8" s="276"/>
      <c r="IM8" s="276"/>
      <c r="IN8" s="276"/>
      <c r="IO8" s="276"/>
      <c r="IP8" s="276"/>
      <c r="IQ8" s="276"/>
      <c r="IR8" s="276"/>
      <c r="IS8" s="276"/>
      <c r="IT8" s="276"/>
      <c r="IU8" s="276"/>
      <c r="IV8" s="276"/>
    </row>
    <row r="9" spans="1:256" s="277" customFormat="1" ht="47.25" x14ac:dyDescent="0.25">
      <c r="A9" s="279">
        <v>3</v>
      </c>
      <c r="B9" s="280" t="s">
        <v>254</v>
      </c>
      <c r="C9" s="282">
        <v>59629.3</v>
      </c>
      <c r="D9" s="282">
        <v>78079.3</v>
      </c>
      <c r="E9" s="281">
        <v>189000</v>
      </c>
      <c r="F9" s="282">
        <v>155810.20000000001</v>
      </c>
      <c r="G9" s="283">
        <v>111269.29999999999</v>
      </c>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c r="CW9" s="276"/>
      <c r="CX9" s="276"/>
      <c r="CY9" s="276"/>
      <c r="CZ9" s="276"/>
      <c r="DA9" s="276"/>
      <c r="DB9" s="276"/>
      <c r="DC9" s="276"/>
      <c r="DD9" s="276"/>
      <c r="DE9" s="276"/>
      <c r="DF9" s="276"/>
      <c r="DG9" s="276"/>
      <c r="DH9" s="276"/>
      <c r="DI9" s="276"/>
      <c r="DJ9" s="276"/>
      <c r="DK9" s="276"/>
      <c r="DL9" s="276"/>
      <c r="DM9" s="276"/>
      <c r="DN9" s="276"/>
      <c r="DO9" s="276"/>
      <c r="DP9" s="276"/>
      <c r="DQ9" s="276"/>
      <c r="DR9" s="276"/>
      <c r="DS9" s="276"/>
      <c r="DT9" s="276"/>
      <c r="DU9" s="276"/>
      <c r="DV9" s="276"/>
      <c r="DW9" s="276"/>
      <c r="DX9" s="276"/>
      <c r="DY9" s="276"/>
      <c r="DZ9" s="276"/>
      <c r="EA9" s="276"/>
      <c r="EB9" s="276"/>
      <c r="EC9" s="276"/>
      <c r="ED9" s="276"/>
      <c r="EE9" s="276"/>
      <c r="EF9" s="276"/>
      <c r="EG9" s="276"/>
      <c r="EH9" s="276"/>
      <c r="EI9" s="276"/>
      <c r="EJ9" s="276"/>
      <c r="EK9" s="276"/>
      <c r="EL9" s="276"/>
      <c r="EM9" s="276"/>
      <c r="EN9" s="276"/>
      <c r="EO9" s="276"/>
      <c r="EP9" s="276"/>
      <c r="EQ9" s="276"/>
      <c r="ER9" s="276"/>
      <c r="ES9" s="276"/>
      <c r="ET9" s="276"/>
      <c r="EU9" s="276"/>
      <c r="EV9" s="276"/>
      <c r="EW9" s="276"/>
      <c r="EX9" s="276"/>
      <c r="EY9" s="276"/>
      <c r="EZ9" s="276"/>
      <c r="FA9" s="276"/>
      <c r="FB9" s="276"/>
      <c r="FC9" s="276"/>
      <c r="FD9" s="276"/>
      <c r="FE9" s="276"/>
      <c r="FF9" s="276"/>
      <c r="FG9" s="276"/>
      <c r="FH9" s="276"/>
      <c r="FI9" s="276"/>
      <c r="FJ9" s="276"/>
      <c r="FK9" s="276"/>
      <c r="FL9" s="276"/>
      <c r="FM9" s="276"/>
      <c r="FN9" s="276"/>
      <c r="FO9" s="276"/>
      <c r="FP9" s="276"/>
      <c r="FQ9" s="276"/>
      <c r="FR9" s="276"/>
      <c r="FS9" s="276"/>
      <c r="FT9" s="276"/>
      <c r="FU9" s="276"/>
      <c r="FV9" s="276"/>
      <c r="FW9" s="276"/>
      <c r="FX9" s="276"/>
      <c r="FY9" s="276"/>
      <c r="FZ9" s="276"/>
      <c r="GA9" s="276"/>
      <c r="GB9" s="276"/>
      <c r="GC9" s="276"/>
      <c r="GD9" s="276"/>
      <c r="GE9" s="276"/>
      <c r="GF9" s="276"/>
      <c r="GG9" s="276"/>
      <c r="GH9" s="276"/>
      <c r="GI9" s="276"/>
      <c r="GJ9" s="276"/>
      <c r="GK9" s="276"/>
      <c r="GL9" s="276"/>
      <c r="GM9" s="276"/>
      <c r="GN9" s="276"/>
      <c r="GO9" s="276"/>
      <c r="GP9" s="276"/>
      <c r="GQ9" s="276"/>
      <c r="GR9" s="276"/>
      <c r="GS9" s="276"/>
      <c r="GT9" s="276"/>
      <c r="GU9" s="276"/>
      <c r="GV9" s="276"/>
      <c r="GW9" s="276"/>
      <c r="GX9" s="276"/>
      <c r="GY9" s="276"/>
      <c r="GZ9" s="276"/>
      <c r="HA9" s="276"/>
      <c r="HB9" s="276"/>
      <c r="HC9" s="276"/>
      <c r="HD9" s="276"/>
      <c r="HE9" s="276"/>
      <c r="HF9" s="276"/>
      <c r="HG9" s="276"/>
      <c r="HH9" s="276"/>
      <c r="HI9" s="276"/>
      <c r="HJ9" s="276"/>
      <c r="HK9" s="276"/>
      <c r="HL9" s="276"/>
      <c r="HM9" s="276"/>
      <c r="HN9" s="276"/>
      <c r="HO9" s="276"/>
      <c r="HP9" s="276"/>
      <c r="HQ9" s="276"/>
      <c r="HR9" s="276"/>
      <c r="HS9" s="276"/>
      <c r="HT9" s="276"/>
      <c r="HU9" s="276"/>
      <c r="HV9" s="276"/>
      <c r="HW9" s="276"/>
      <c r="HX9" s="276"/>
      <c r="HY9" s="276"/>
      <c r="HZ9" s="276"/>
      <c r="IA9" s="276"/>
      <c r="IB9" s="276"/>
      <c r="IC9" s="276"/>
      <c r="ID9" s="276"/>
      <c r="IE9" s="276"/>
      <c r="IF9" s="276"/>
      <c r="IG9" s="276"/>
      <c r="IH9" s="276"/>
      <c r="II9" s="276"/>
      <c r="IJ9" s="276"/>
      <c r="IK9" s="276"/>
      <c r="IL9" s="276"/>
      <c r="IM9" s="276"/>
      <c r="IN9" s="276"/>
      <c r="IO9" s="276"/>
      <c r="IP9" s="276"/>
      <c r="IQ9" s="276"/>
      <c r="IR9" s="276"/>
      <c r="IS9" s="276"/>
      <c r="IT9" s="276"/>
      <c r="IU9" s="276"/>
      <c r="IV9" s="276"/>
    </row>
    <row r="10" spans="1:256" s="277" customFormat="1" ht="32.25" customHeight="1" x14ac:dyDescent="0.25">
      <c r="A10" s="279">
        <v>4</v>
      </c>
      <c r="B10" s="284" t="s">
        <v>255</v>
      </c>
      <c r="C10" s="282">
        <v>6000</v>
      </c>
      <c r="D10" s="282">
        <v>2678.5</v>
      </c>
      <c r="E10" s="282">
        <v>0</v>
      </c>
      <c r="F10" s="282">
        <v>2678.5</v>
      </c>
      <c r="G10" s="283">
        <v>0</v>
      </c>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c r="CW10" s="276"/>
      <c r="CX10" s="276"/>
      <c r="CY10" s="276"/>
      <c r="CZ10" s="276"/>
      <c r="DA10" s="276"/>
      <c r="DB10" s="276"/>
      <c r="DC10" s="276"/>
      <c r="DD10" s="276"/>
      <c r="DE10" s="276"/>
      <c r="DF10" s="276"/>
      <c r="DG10" s="276"/>
      <c r="DH10" s="276"/>
      <c r="DI10" s="276"/>
      <c r="DJ10" s="276"/>
      <c r="DK10" s="276"/>
      <c r="DL10" s="276"/>
      <c r="DM10" s="276"/>
      <c r="DN10" s="276"/>
      <c r="DO10" s="276"/>
      <c r="DP10" s="276"/>
      <c r="DQ10" s="276"/>
      <c r="DR10" s="276"/>
      <c r="DS10" s="276"/>
      <c r="DT10" s="276"/>
      <c r="DU10" s="276"/>
      <c r="DV10" s="276"/>
      <c r="DW10" s="276"/>
      <c r="DX10" s="276"/>
      <c r="DY10" s="276"/>
      <c r="DZ10" s="276"/>
      <c r="EA10" s="276"/>
      <c r="EB10" s="276"/>
      <c r="EC10" s="276"/>
      <c r="ED10" s="276"/>
      <c r="EE10" s="276"/>
      <c r="EF10" s="276"/>
      <c r="EG10" s="276"/>
      <c r="EH10" s="276"/>
      <c r="EI10" s="276"/>
      <c r="EJ10" s="276"/>
      <c r="EK10" s="276"/>
      <c r="EL10" s="276"/>
      <c r="EM10" s="276"/>
      <c r="EN10" s="276"/>
      <c r="EO10" s="276"/>
      <c r="EP10" s="276"/>
      <c r="EQ10" s="276"/>
      <c r="ER10" s="276"/>
      <c r="ES10" s="276"/>
      <c r="ET10" s="276"/>
      <c r="EU10" s="276"/>
      <c r="EV10" s="276"/>
      <c r="EW10" s="276"/>
      <c r="EX10" s="276"/>
      <c r="EY10" s="276"/>
      <c r="EZ10" s="276"/>
      <c r="FA10" s="276"/>
      <c r="FB10" s="276"/>
      <c r="FC10" s="276"/>
      <c r="FD10" s="276"/>
      <c r="FE10" s="276"/>
      <c r="FF10" s="276"/>
      <c r="FG10" s="276"/>
      <c r="FH10" s="276"/>
      <c r="FI10" s="276"/>
      <c r="FJ10" s="276"/>
      <c r="FK10" s="276"/>
      <c r="FL10" s="276"/>
      <c r="FM10" s="276"/>
      <c r="FN10" s="276"/>
      <c r="FO10" s="276"/>
      <c r="FP10" s="276"/>
      <c r="FQ10" s="276"/>
      <c r="FR10" s="276"/>
      <c r="FS10" s="276"/>
      <c r="FT10" s="276"/>
      <c r="FU10" s="276"/>
      <c r="FV10" s="276"/>
      <c r="FW10" s="276"/>
      <c r="FX10" s="276"/>
      <c r="FY10" s="276"/>
      <c r="FZ10" s="276"/>
      <c r="GA10" s="276"/>
      <c r="GB10" s="276"/>
      <c r="GC10" s="276"/>
      <c r="GD10" s="276"/>
      <c r="GE10" s="276"/>
      <c r="GF10" s="276"/>
      <c r="GG10" s="276"/>
      <c r="GH10" s="276"/>
      <c r="GI10" s="276"/>
      <c r="GJ10" s="276"/>
      <c r="GK10" s="276"/>
      <c r="GL10" s="276"/>
      <c r="GM10" s="276"/>
      <c r="GN10" s="276"/>
      <c r="GO10" s="276"/>
      <c r="GP10" s="276"/>
      <c r="GQ10" s="276"/>
      <c r="GR10" s="276"/>
      <c r="GS10" s="276"/>
      <c r="GT10" s="276"/>
      <c r="GU10" s="276"/>
      <c r="GV10" s="276"/>
      <c r="GW10" s="276"/>
      <c r="GX10" s="276"/>
      <c r="GY10" s="276"/>
      <c r="GZ10" s="276"/>
      <c r="HA10" s="276"/>
      <c r="HB10" s="276"/>
      <c r="HC10" s="276"/>
      <c r="HD10" s="276"/>
      <c r="HE10" s="276"/>
      <c r="HF10" s="276"/>
      <c r="HG10" s="276"/>
      <c r="HH10" s="276"/>
      <c r="HI10" s="276"/>
      <c r="HJ10" s="276"/>
      <c r="HK10" s="276"/>
      <c r="HL10" s="276"/>
      <c r="HM10" s="276"/>
      <c r="HN10" s="276"/>
      <c r="HO10" s="276"/>
      <c r="HP10" s="276"/>
      <c r="HQ10" s="276"/>
      <c r="HR10" s="276"/>
      <c r="HS10" s="276"/>
      <c r="HT10" s="276"/>
      <c r="HU10" s="276"/>
      <c r="HV10" s="276"/>
      <c r="HW10" s="276"/>
      <c r="HX10" s="276"/>
      <c r="HY10" s="276"/>
      <c r="HZ10" s="276"/>
      <c r="IA10" s="276"/>
      <c r="IB10" s="276"/>
      <c r="IC10" s="276"/>
      <c r="ID10" s="276"/>
      <c r="IE10" s="276"/>
      <c r="IF10" s="276"/>
      <c r="IG10" s="276"/>
      <c r="IH10" s="276"/>
      <c r="II10" s="276"/>
      <c r="IJ10" s="276"/>
      <c r="IK10" s="276"/>
      <c r="IL10" s="276"/>
      <c r="IM10" s="276"/>
      <c r="IN10" s="276"/>
      <c r="IO10" s="276"/>
      <c r="IP10" s="276"/>
      <c r="IQ10" s="276"/>
      <c r="IR10" s="276"/>
      <c r="IS10" s="276"/>
      <c r="IT10" s="276"/>
      <c r="IU10" s="276"/>
      <c r="IV10" s="276"/>
    </row>
    <row r="11" spans="1:256" s="277" customFormat="1" ht="32.25" customHeight="1" x14ac:dyDescent="0.25">
      <c r="A11" s="279"/>
      <c r="B11" s="286" t="s">
        <v>246</v>
      </c>
      <c r="C11" s="287">
        <v>435129.3</v>
      </c>
      <c r="D11" s="288">
        <v>500257.8</v>
      </c>
      <c r="E11" s="288">
        <v>273300</v>
      </c>
      <c r="F11" s="287">
        <v>164488.70000000001</v>
      </c>
      <c r="G11" s="287">
        <v>609069.30000000005</v>
      </c>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6"/>
      <c r="CQ11" s="276"/>
      <c r="CR11" s="276"/>
      <c r="CS11" s="276"/>
      <c r="CT11" s="276"/>
      <c r="CU11" s="276"/>
      <c r="CV11" s="276"/>
      <c r="CW11" s="276"/>
      <c r="CX11" s="276"/>
      <c r="CY11" s="276"/>
      <c r="CZ11" s="276"/>
      <c r="DA11" s="276"/>
      <c r="DB11" s="276"/>
      <c r="DC11" s="276"/>
      <c r="DD11" s="276"/>
      <c r="DE11" s="276"/>
      <c r="DF11" s="276"/>
      <c r="DG11" s="276"/>
      <c r="DH11" s="276"/>
      <c r="DI11" s="276"/>
      <c r="DJ11" s="276"/>
      <c r="DK11" s="276"/>
      <c r="DL11" s="276"/>
      <c r="DM11" s="276"/>
      <c r="DN11" s="276"/>
      <c r="DO11" s="276"/>
      <c r="DP11" s="276"/>
      <c r="DQ11" s="276"/>
      <c r="DR11" s="276"/>
      <c r="DS11" s="276"/>
      <c r="DT11" s="276"/>
      <c r="DU11" s="276"/>
      <c r="DV11" s="276"/>
      <c r="DW11" s="276"/>
      <c r="DX11" s="276"/>
      <c r="DY11" s="276"/>
      <c r="DZ11" s="276"/>
      <c r="EA11" s="276"/>
      <c r="EB11" s="276"/>
      <c r="EC11" s="276"/>
      <c r="ED11" s="276"/>
      <c r="EE11" s="276"/>
      <c r="EF11" s="276"/>
      <c r="EG11" s="276"/>
      <c r="EH11" s="276"/>
      <c r="EI11" s="276"/>
      <c r="EJ11" s="276"/>
      <c r="EK11" s="276"/>
      <c r="EL11" s="276"/>
      <c r="EM11" s="276"/>
      <c r="EN11" s="276"/>
      <c r="EO11" s="276"/>
      <c r="EP11" s="276"/>
      <c r="EQ11" s="276"/>
      <c r="ER11" s="276"/>
      <c r="ES11" s="276"/>
      <c r="ET11" s="276"/>
      <c r="EU11" s="276"/>
      <c r="EV11" s="276"/>
      <c r="EW11" s="276"/>
      <c r="EX11" s="276"/>
      <c r="EY11" s="276"/>
      <c r="EZ11" s="276"/>
      <c r="FA11" s="276"/>
      <c r="FB11" s="276"/>
      <c r="FC11" s="276"/>
      <c r="FD11" s="276"/>
      <c r="FE11" s="276"/>
      <c r="FF11" s="276"/>
      <c r="FG11" s="276"/>
      <c r="FH11" s="276"/>
      <c r="FI11" s="276"/>
      <c r="FJ11" s="276"/>
      <c r="FK11" s="276"/>
      <c r="FL11" s="276"/>
      <c r="FM11" s="276"/>
      <c r="FN11" s="276"/>
      <c r="FO11" s="276"/>
      <c r="FP11" s="276"/>
      <c r="FQ11" s="276"/>
      <c r="FR11" s="276"/>
      <c r="FS11" s="276"/>
      <c r="FT11" s="276"/>
      <c r="FU11" s="276"/>
      <c r="FV11" s="276"/>
      <c r="FW11" s="276"/>
      <c r="FX11" s="276"/>
      <c r="FY11" s="276"/>
      <c r="FZ11" s="276"/>
      <c r="GA11" s="276"/>
      <c r="GB11" s="276"/>
      <c r="GC11" s="276"/>
      <c r="GD11" s="276"/>
      <c r="GE11" s="276"/>
      <c r="GF11" s="276"/>
      <c r="GG11" s="276"/>
      <c r="GH11" s="276"/>
      <c r="GI11" s="276"/>
      <c r="GJ11" s="276"/>
      <c r="GK11" s="276"/>
      <c r="GL11" s="276"/>
      <c r="GM11" s="276"/>
      <c r="GN11" s="276"/>
      <c r="GO11" s="276"/>
      <c r="GP11" s="276"/>
      <c r="GQ11" s="276"/>
      <c r="GR11" s="276"/>
      <c r="GS11" s="276"/>
      <c r="GT11" s="276"/>
      <c r="GU11" s="276"/>
      <c r="GV11" s="276"/>
      <c r="GW11" s="276"/>
      <c r="GX11" s="276"/>
      <c r="GY11" s="276"/>
      <c r="GZ11" s="276"/>
      <c r="HA11" s="276"/>
      <c r="HB11" s="276"/>
      <c r="HC11" s="276"/>
      <c r="HD11" s="276"/>
      <c r="HE11" s="276"/>
      <c r="HF11" s="276"/>
      <c r="HG11" s="276"/>
      <c r="HH11" s="276"/>
      <c r="HI11" s="276"/>
      <c r="HJ11" s="276"/>
      <c r="HK11" s="276"/>
      <c r="HL11" s="276"/>
      <c r="HM11" s="276"/>
      <c r="HN11" s="276"/>
      <c r="HO11" s="276"/>
      <c r="HP11" s="276"/>
      <c r="HQ11" s="276"/>
      <c r="HR11" s="276"/>
      <c r="HS11" s="276"/>
      <c r="HT11" s="276"/>
      <c r="HU11" s="276"/>
      <c r="HV11" s="276"/>
      <c r="HW11" s="276"/>
      <c r="HX11" s="276"/>
      <c r="HY11" s="276"/>
      <c r="HZ11" s="276"/>
      <c r="IA11" s="276"/>
      <c r="IB11" s="276"/>
      <c r="IC11" s="276"/>
      <c r="ID11" s="276"/>
      <c r="IE11" s="276"/>
      <c r="IF11" s="276"/>
      <c r="IG11" s="276"/>
      <c r="IH11" s="276"/>
      <c r="II11" s="276"/>
      <c r="IJ11" s="276"/>
      <c r="IK11" s="276"/>
      <c r="IL11" s="276"/>
      <c r="IM11" s="276"/>
      <c r="IN11" s="276"/>
      <c r="IO11" s="276"/>
      <c r="IP11" s="276"/>
      <c r="IQ11" s="276"/>
      <c r="IR11" s="276"/>
      <c r="IS11" s="276"/>
      <c r="IT11" s="276"/>
      <c r="IU11" s="276"/>
      <c r="IV11" s="276"/>
    </row>
    <row r="12" spans="1:256" ht="27" customHeight="1" x14ac:dyDescent="0.3">
      <c r="A12" s="289"/>
      <c r="B12" s="289"/>
      <c r="C12" s="289"/>
      <c r="D12" s="289"/>
      <c r="E12" s="289"/>
      <c r="F12" s="290"/>
      <c r="G12" s="35" t="s">
        <v>79</v>
      </c>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0"/>
      <c r="CB12" s="290"/>
      <c r="CC12" s="290"/>
      <c r="CD12" s="290"/>
      <c r="CE12" s="290"/>
      <c r="CF12" s="290"/>
      <c r="CG12" s="290"/>
      <c r="CH12" s="290"/>
      <c r="CI12" s="290"/>
      <c r="CJ12" s="290"/>
      <c r="CK12" s="290"/>
      <c r="CL12" s="290"/>
      <c r="CM12" s="290"/>
      <c r="CN12" s="290"/>
      <c r="CO12" s="290"/>
      <c r="CP12" s="290"/>
      <c r="CQ12" s="290"/>
      <c r="CR12" s="290"/>
      <c r="CS12" s="290"/>
      <c r="CT12" s="290"/>
      <c r="CU12" s="290"/>
      <c r="CV12" s="290"/>
      <c r="CW12" s="290"/>
      <c r="CX12" s="290"/>
      <c r="CY12" s="290"/>
      <c r="CZ12" s="290"/>
      <c r="DA12" s="290"/>
      <c r="DB12" s="290"/>
      <c r="DC12" s="290"/>
      <c r="DD12" s="290"/>
      <c r="DE12" s="290"/>
      <c r="DF12" s="290"/>
      <c r="DG12" s="290"/>
      <c r="DH12" s="290"/>
      <c r="DI12" s="290"/>
      <c r="DJ12" s="290"/>
      <c r="DK12" s="290"/>
      <c r="DL12" s="290"/>
      <c r="DM12" s="290"/>
      <c r="DN12" s="290"/>
      <c r="DO12" s="290"/>
      <c r="DP12" s="290"/>
      <c r="DQ12" s="290"/>
      <c r="DR12" s="290"/>
      <c r="DS12" s="290"/>
      <c r="DT12" s="290"/>
      <c r="DU12" s="290"/>
      <c r="DV12" s="290"/>
      <c r="DW12" s="290"/>
      <c r="DX12" s="290"/>
      <c r="DY12" s="290"/>
      <c r="DZ12" s="290"/>
      <c r="EA12" s="290"/>
      <c r="EB12" s="290"/>
      <c r="EC12" s="290"/>
      <c r="ED12" s="290"/>
      <c r="EE12" s="290"/>
      <c r="EF12" s="290"/>
      <c r="EG12" s="290"/>
      <c r="EH12" s="290"/>
      <c r="EI12" s="290"/>
      <c r="EJ12" s="290"/>
      <c r="EK12" s="290"/>
      <c r="EL12" s="290"/>
      <c r="EM12" s="290"/>
      <c r="EN12" s="290"/>
      <c r="EO12" s="290"/>
      <c r="EP12" s="290"/>
      <c r="EQ12" s="290"/>
      <c r="ER12" s="290"/>
      <c r="ES12" s="290"/>
      <c r="ET12" s="290"/>
      <c r="EU12" s="290"/>
      <c r="EV12" s="290"/>
      <c r="EW12" s="290"/>
      <c r="EX12" s="290"/>
      <c r="EY12" s="290"/>
      <c r="EZ12" s="290"/>
      <c r="FA12" s="290"/>
      <c r="FB12" s="290"/>
      <c r="FC12" s="290"/>
      <c r="FD12" s="290"/>
      <c r="FE12" s="290"/>
      <c r="FF12" s="290"/>
      <c r="FG12" s="290"/>
      <c r="FH12" s="290"/>
      <c r="FI12" s="290"/>
      <c r="FJ12" s="290"/>
      <c r="FK12" s="290"/>
      <c r="FL12" s="290"/>
      <c r="FM12" s="290"/>
      <c r="FN12" s="290"/>
      <c r="FO12" s="290"/>
      <c r="FP12" s="290"/>
      <c r="FQ12" s="290"/>
      <c r="FR12" s="290"/>
      <c r="FS12" s="290"/>
      <c r="FT12" s="290"/>
      <c r="FU12" s="290"/>
      <c r="FV12" s="290"/>
      <c r="FW12" s="290"/>
      <c r="FX12" s="290"/>
      <c r="FY12" s="290"/>
      <c r="FZ12" s="290"/>
      <c r="GA12" s="290"/>
      <c r="GB12" s="290"/>
      <c r="GC12" s="290"/>
      <c r="GD12" s="290"/>
      <c r="GE12" s="290"/>
      <c r="GF12" s="290"/>
      <c r="GG12" s="290"/>
      <c r="GH12" s="290"/>
      <c r="GI12" s="290"/>
      <c r="GJ12" s="290"/>
      <c r="GK12" s="290"/>
      <c r="GL12" s="290"/>
      <c r="GM12" s="290"/>
      <c r="GN12" s="290"/>
      <c r="GO12" s="290"/>
      <c r="GP12" s="290"/>
      <c r="GQ12" s="290"/>
      <c r="GR12" s="290"/>
      <c r="GS12" s="290"/>
      <c r="GT12" s="290"/>
      <c r="GU12" s="290"/>
      <c r="GV12" s="290"/>
      <c r="GW12" s="290"/>
      <c r="GX12" s="290"/>
      <c r="GY12" s="290"/>
      <c r="GZ12" s="290"/>
      <c r="HA12" s="290"/>
      <c r="HB12" s="290"/>
      <c r="HC12" s="290"/>
      <c r="HD12" s="290"/>
      <c r="HE12" s="290"/>
      <c r="HF12" s="290"/>
      <c r="HG12" s="290"/>
      <c r="HH12" s="290"/>
      <c r="HI12" s="290"/>
      <c r="HJ12" s="290"/>
      <c r="HK12" s="290"/>
      <c r="HL12" s="290"/>
      <c r="HM12" s="290"/>
      <c r="HN12" s="290"/>
      <c r="HO12" s="290"/>
      <c r="HP12" s="290"/>
      <c r="HQ12" s="290"/>
      <c r="HR12" s="290"/>
      <c r="HS12" s="290"/>
      <c r="HT12" s="290"/>
      <c r="HU12" s="290"/>
      <c r="HV12" s="290"/>
      <c r="HW12" s="290"/>
      <c r="HX12" s="290"/>
      <c r="HY12" s="290"/>
      <c r="HZ12" s="290"/>
      <c r="IA12" s="290"/>
      <c r="IB12" s="290"/>
      <c r="IC12" s="290"/>
      <c r="ID12" s="290"/>
      <c r="IE12" s="290"/>
      <c r="IF12" s="290"/>
      <c r="IG12" s="290"/>
      <c r="IH12" s="290"/>
      <c r="II12" s="290"/>
      <c r="IJ12" s="290"/>
      <c r="IK12" s="290"/>
      <c r="IL12" s="290"/>
      <c r="IM12" s="290"/>
      <c r="IN12" s="290"/>
      <c r="IO12" s="290"/>
      <c r="IP12" s="290"/>
      <c r="IQ12" s="290"/>
      <c r="IR12" s="290"/>
      <c r="IS12" s="290"/>
      <c r="IT12" s="290"/>
      <c r="IU12" s="290"/>
      <c r="IV12" s="290"/>
    </row>
    <row r="13" spans="1:256" ht="26.25" customHeight="1" x14ac:dyDescent="0.3">
      <c r="A13" s="558" t="s">
        <v>364</v>
      </c>
      <c r="B13" s="558"/>
      <c r="C13" s="558"/>
      <c r="D13" s="558"/>
      <c r="E13" s="558"/>
      <c r="F13" s="558"/>
      <c r="G13" s="558"/>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row>
    <row r="14" spans="1:256" x14ac:dyDescent="0.3">
      <c r="A14" s="559" t="s">
        <v>256</v>
      </c>
      <c r="B14" s="560"/>
      <c r="C14" s="560"/>
      <c r="D14" s="560"/>
      <c r="E14" s="560"/>
      <c r="F14" s="560"/>
      <c r="G14" s="560"/>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row>
    <row r="15" spans="1:256" ht="42" customHeight="1" x14ac:dyDescent="0.3">
      <c r="A15" s="560"/>
      <c r="B15" s="560"/>
      <c r="C15" s="560"/>
      <c r="D15" s="560"/>
      <c r="E15" s="560"/>
      <c r="F15" s="560"/>
      <c r="G15" s="560"/>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c r="IR15" s="122"/>
      <c r="IS15" s="122"/>
      <c r="IT15" s="122"/>
      <c r="IU15" s="122"/>
      <c r="IV15" s="122"/>
    </row>
    <row r="16" spans="1:256" ht="29.25" customHeight="1" x14ac:dyDescent="0.3">
      <c r="A16" s="561" t="s">
        <v>257</v>
      </c>
      <c r="B16" s="561"/>
      <c r="C16" s="561"/>
      <c r="D16" s="561"/>
      <c r="E16" s="561"/>
      <c r="F16" s="561"/>
      <c r="G16" s="561"/>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c r="IR16" s="122"/>
      <c r="IS16" s="122"/>
      <c r="IT16" s="122"/>
      <c r="IU16" s="122"/>
      <c r="IV16" s="122"/>
    </row>
    <row r="17" spans="1:256" x14ac:dyDescent="0.3">
      <c r="A17" s="119"/>
      <c r="B17" s="119"/>
      <c r="C17" s="119"/>
      <c r="D17" s="119"/>
      <c r="E17" s="119"/>
      <c r="F17" s="123"/>
      <c r="G17" s="291"/>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c r="IN17" s="123"/>
      <c r="IO17" s="123"/>
      <c r="IP17" s="123"/>
      <c r="IQ17" s="123"/>
      <c r="IR17" s="123"/>
      <c r="IS17" s="123"/>
      <c r="IT17" s="123"/>
      <c r="IU17" s="123"/>
      <c r="IV17" s="123"/>
    </row>
    <row r="18" spans="1:256" x14ac:dyDescent="0.3">
      <c r="A18" s="119"/>
      <c r="B18" s="119"/>
      <c r="C18" s="119"/>
      <c r="D18" s="119"/>
      <c r="E18" s="119"/>
      <c r="F18" s="292"/>
      <c r="G18" s="29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c r="FK18" s="292"/>
      <c r="FL18" s="292"/>
      <c r="FM18" s="292"/>
      <c r="FN18" s="292"/>
      <c r="FO18" s="292"/>
      <c r="FP18" s="292"/>
      <c r="FQ18" s="292"/>
      <c r="FR18" s="292"/>
      <c r="FS18" s="292"/>
      <c r="FT18" s="292"/>
      <c r="FU18" s="292"/>
      <c r="FV18" s="292"/>
      <c r="FW18" s="292"/>
      <c r="FX18" s="292"/>
      <c r="FY18" s="292"/>
      <c r="FZ18" s="292"/>
      <c r="GA18" s="292"/>
      <c r="GB18" s="292"/>
      <c r="GC18" s="292"/>
      <c r="GD18" s="292"/>
      <c r="GE18" s="292"/>
      <c r="GF18" s="292"/>
      <c r="GG18" s="292"/>
      <c r="GH18" s="292"/>
      <c r="GI18" s="292"/>
      <c r="GJ18" s="292"/>
      <c r="GK18" s="292"/>
      <c r="GL18" s="292"/>
      <c r="GM18" s="292"/>
      <c r="GN18" s="292"/>
      <c r="GO18" s="292"/>
      <c r="GP18" s="292"/>
      <c r="GQ18" s="292"/>
      <c r="GR18" s="292"/>
      <c r="GS18" s="292"/>
      <c r="GT18" s="292"/>
      <c r="GU18" s="292"/>
      <c r="GV18" s="292"/>
      <c r="GW18" s="292"/>
      <c r="GX18" s="292"/>
      <c r="GY18" s="292"/>
      <c r="GZ18" s="292"/>
      <c r="HA18" s="292"/>
      <c r="HB18" s="292"/>
      <c r="HC18" s="292"/>
      <c r="HD18" s="292"/>
      <c r="HE18" s="292"/>
      <c r="HF18" s="292"/>
      <c r="HG18" s="292"/>
      <c r="HH18" s="292"/>
      <c r="HI18" s="292"/>
      <c r="HJ18" s="292"/>
      <c r="HK18" s="292"/>
      <c r="HL18" s="292"/>
      <c r="HM18" s="292"/>
      <c r="HN18" s="292"/>
      <c r="HO18" s="292"/>
      <c r="HP18" s="292"/>
      <c r="HQ18" s="292"/>
      <c r="HR18" s="292"/>
      <c r="HS18" s="292"/>
      <c r="HT18" s="292"/>
      <c r="HU18" s="292"/>
      <c r="HV18" s="292"/>
      <c r="HW18" s="292"/>
      <c r="HX18" s="292"/>
      <c r="HY18" s="292"/>
      <c r="HZ18" s="292"/>
      <c r="IA18" s="292"/>
      <c r="IB18" s="292"/>
      <c r="IC18" s="292"/>
      <c r="ID18" s="292"/>
      <c r="IE18" s="292"/>
      <c r="IF18" s="292"/>
      <c r="IG18" s="292"/>
      <c r="IH18" s="292"/>
      <c r="II18" s="292"/>
      <c r="IJ18" s="292"/>
      <c r="IK18" s="292"/>
      <c r="IL18" s="292"/>
      <c r="IM18" s="292"/>
      <c r="IN18" s="292"/>
      <c r="IO18" s="292"/>
      <c r="IP18" s="292"/>
      <c r="IQ18" s="292"/>
      <c r="IR18" s="292"/>
      <c r="IS18" s="292"/>
      <c r="IT18" s="292"/>
      <c r="IU18" s="292"/>
      <c r="IV18" s="292"/>
    </row>
    <row r="19" spans="1:256" x14ac:dyDescent="0.3">
      <c r="A19" s="119"/>
      <c r="B19" s="119"/>
      <c r="C19" s="119"/>
      <c r="D19" s="119"/>
      <c r="E19" s="119"/>
      <c r="F19" s="122"/>
      <c r="G19" s="294"/>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2"/>
      <c r="IP19" s="122"/>
      <c r="IQ19" s="122"/>
      <c r="IR19" s="122"/>
      <c r="IS19" s="122"/>
      <c r="IT19" s="122"/>
      <c r="IU19" s="122"/>
      <c r="IV19" s="122"/>
    </row>
    <row r="20" spans="1:256" x14ac:dyDescent="0.3">
      <c r="A20" s="119"/>
      <c r="B20" s="119"/>
      <c r="C20" s="119"/>
      <c r="D20" s="119"/>
      <c r="E20" s="119"/>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22"/>
      <c r="GE20" s="122"/>
      <c r="GF20" s="122"/>
      <c r="GG20" s="122"/>
      <c r="GH20" s="122"/>
      <c r="GI20" s="122"/>
      <c r="GJ20" s="122"/>
      <c r="GK20" s="122"/>
      <c r="GL20" s="122"/>
      <c r="GM20" s="122"/>
      <c r="GN20" s="122"/>
      <c r="GO20" s="122"/>
      <c r="GP20" s="122"/>
      <c r="GQ20" s="122"/>
      <c r="GR20" s="122"/>
      <c r="GS20" s="122"/>
      <c r="GT20" s="122"/>
      <c r="GU20" s="122"/>
      <c r="GV20" s="122"/>
      <c r="GW20" s="122"/>
      <c r="GX20" s="122"/>
      <c r="GY20" s="122"/>
      <c r="GZ20" s="122"/>
      <c r="HA20" s="122"/>
      <c r="HB20" s="122"/>
      <c r="HC20" s="122"/>
      <c r="HD20" s="122"/>
      <c r="HE20" s="122"/>
      <c r="HF20" s="122"/>
      <c r="HG20" s="122"/>
      <c r="HH20" s="122"/>
      <c r="HI20" s="122"/>
      <c r="HJ20" s="122"/>
      <c r="HK20" s="122"/>
      <c r="HL20" s="122"/>
      <c r="HM20" s="122"/>
      <c r="HN20" s="122"/>
      <c r="HO20" s="122"/>
      <c r="HP20" s="122"/>
      <c r="HQ20" s="122"/>
      <c r="HR20" s="122"/>
      <c r="HS20" s="122"/>
      <c r="HT20" s="122"/>
      <c r="HU20" s="122"/>
      <c r="HV20" s="122"/>
      <c r="HW20" s="122"/>
      <c r="HX20" s="122"/>
      <c r="HY20" s="122"/>
      <c r="HZ20" s="122"/>
      <c r="IA20" s="122"/>
      <c r="IB20" s="122"/>
      <c r="IC20" s="122"/>
      <c r="ID20" s="122"/>
      <c r="IE20" s="122"/>
      <c r="IF20" s="122"/>
      <c r="IG20" s="122"/>
      <c r="IH20" s="122"/>
      <c r="II20" s="122"/>
      <c r="IJ20" s="122"/>
      <c r="IK20" s="122"/>
      <c r="IL20" s="122"/>
      <c r="IM20" s="122"/>
      <c r="IN20" s="122"/>
      <c r="IO20" s="122"/>
      <c r="IP20" s="122"/>
      <c r="IQ20" s="122"/>
      <c r="IR20" s="122"/>
      <c r="IS20" s="122"/>
      <c r="IT20" s="122"/>
      <c r="IU20" s="122"/>
      <c r="IV20" s="122"/>
    </row>
    <row r="21" spans="1:256" x14ac:dyDescent="0.3">
      <c r="A21" s="119"/>
      <c r="B21" s="119"/>
      <c r="C21" s="119"/>
      <c r="D21" s="119"/>
      <c r="E21" s="119"/>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c r="GD21" s="122"/>
      <c r="GE21" s="122"/>
      <c r="GF21" s="122"/>
      <c r="GG21" s="122"/>
      <c r="GH21" s="122"/>
      <c r="GI21" s="122"/>
      <c r="GJ21" s="122"/>
      <c r="GK21" s="122"/>
      <c r="GL21" s="122"/>
      <c r="GM21" s="122"/>
      <c r="GN21" s="122"/>
      <c r="GO21" s="122"/>
      <c r="GP21" s="122"/>
      <c r="GQ21" s="122"/>
      <c r="GR21" s="122"/>
      <c r="GS21" s="122"/>
      <c r="GT21" s="122"/>
      <c r="GU21" s="122"/>
      <c r="GV21" s="122"/>
      <c r="GW21" s="122"/>
      <c r="GX21" s="122"/>
      <c r="GY21" s="122"/>
      <c r="GZ21" s="122"/>
      <c r="HA21" s="122"/>
      <c r="HB21" s="122"/>
      <c r="HC21" s="122"/>
      <c r="HD21" s="122"/>
      <c r="HE21" s="122"/>
      <c r="HF21" s="122"/>
      <c r="HG21" s="122"/>
      <c r="HH21" s="122"/>
      <c r="HI21" s="122"/>
      <c r="HJ21" s="122"/>
      <c r="HK21" s="122"/>
      <c r="HL21" s="122"/>
      <c r="HM21" s="122"/>
      <c r="HN21" s="122"/>
      <c r="HO21" s="122"/>
      <c r="HP21" s="122"/>
      <c r="HQ21" s="122"/>
      <c r="HR21" s="122"/>
      <c r="HS21" s="122"/>
      <c r="HT21" s="122"/>
      <c r="HU21" s="122"/>
      <c r="HV21" s="122"/>
      <c r="HW21" s="122"/>
      <c r="HX21" s="122"/>
      <c r="HY21" s="122"/>
      <c r="HZ21" s="122"/>
      <c r="IA21" s="122"/>
      <c r="IB21" s="122"/>
      <c r="IC21" s="122"/>
      <c r="ID21" s="122"/>
      <c r="IE21" s="122"/>
      <c r="IF21" s="122"/>
      <c r="IG21" s="122"/>
      <c r="IH21" s="122"/>
      <c r="II21" s="122"/>
      <c r="IJ21" s="122"/>
      <c r="IK21" s="122"/>
      <c r="IL21" s="122"/>
      <c r="IM21" s="122"/>
      <c r="IN21" s="122"/>
      <c r="IO21" s="122"/>
      <c r="IP21" s="122"/>
      <c r="IQ21" s="122"/>
      <c r="IR21" s="122"/>
      <c r="IS21" s="122"/>
      <c r="IT21" s="122"/>
      <c r="IU21" s="122"/>
      <c r="IV21" s="122"/>
    </row>
    <row r="22" spans="1:256" x14ac:dyDescent="0.3">
      <c r="A22" s="119"/>
      <c r="B22" s="119"/>
      <c r="C22" s="119"/>
      <c r="D22" s="119"/>
      <c r="E22" s="119"/>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c r="GD22" s="122"/>
      <c r="GE22" s="122"/>
      <c r="GF22" s="122"/>
      <c r="GG22" s="122"/>
      <c r="GH22" s="122"/>
      <c r="GI22" s="122"/>
      <c r="GJ22" s="122"/>
      <c r="GK22" s="122"/>
      <c r="GL22" s="122"/>
      <c r="GM22" s="122"/>
      <c r="GN22" s="122"/>
      <c r="GO22" s="122"/>
      <c r="GP22" s="122"/>
      <c r="GQ22" s="122"/>
      <c r="GR22" s="122"/>
      <c r="GS22" s="122"/>
      <c r="GT22" s="122"/>
      <c r="GU22" s="122"/>
      <c r="GV22" s="122"/>
      <c r="GW22" s="122"/>
      <c r="GX22" s="122"/>
      <c r="GY22" s="122"/>
      <c r="GZ22" s="122"/>
      <c r="HA22" s="122"/>
      <c r="HB22" s="122"/>
      <c r="HC22" s="122"/>
      <c r="HD22" s="122"/>
      <c r="HE22" s="122"/>
      <c r="HF22" s="122"/>
      <c r="HG22" s="122"/>
      <c r="HH22" s="122"/>
      <c r="HI22" s="122"/>
      <c r="HJ22" s="122"/>
      <c r="HK22" s="122"/>
      <c r="HL22" s="122"/>
      <c r="HM22" s="122"/>
      <c r="HN22" s="122"/>
      <c r="HO22" s="122"/>
      <c r="HP22" s="122"/>
      <c r="HQ22" s="122"/>
      <c r="HR22" s="122"/>
      <c r="HS22" s="122"/>
      <c r="HT22" s="122"/>
      <c r="HU22" s="122"/>
      <c r="HV22" s="122"/>
      <c r="HW22" s="122"/>
      <c r="HX22" s="122"/>
      <c r="HY22" s="122"/>
      <c r="HZ22" s="122"/>
      <c r="IA22" s="122"/>
      <c r="IB22" s="122"/>
      <c r="IC22" s="122"/>
      <c r="ID22" s="122"/>
      <c r="IE22" s="122"/>
      <c r="IF22" s="122"/>
      <c r="IG22" s="122"/>
      <c r="IH22" s="122"/>
      <c r="II22" s="122"/>
      <c r="IJ22" s="122"/>
      <c r="IK22" s="122"/>
      <c r="IL22" s="122"/>
      <c r="IM22" s="122"/>
      <c r="IN22" s="122"/>
      <c r="IO22" s="122"/>
      <c r="IP22" s="122"/>
      <c r="IQ22" s="122"/>
      <c r="IR22" s="122"/>
      <c r="IS22" s="122"/>
      <c r="IT22" s="122"/>
      <c r="IU22" s="122"/>
      <c r="IV22" s="122"/>
    </row>
    <row r="23" spans="1:256" x14ac:dyDescent="0.3">
      <c r="A23" s="119"/>
      <c r="B23" s="119"/>
      <c r="C23" s="119"/>
      <c r="D23" s="119"/>
      <c r="E23" s="119"/>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c r="IO23" s="122"/>
      <c r="IP23" s="122"/>
      <c r="IQ23" s="122"/>
      <c r="IR23" s="122"/>
      <c r="IS23" s="122"/>
      <c r="IT23" s="122"/>
      <c r="IU23" s="122"/>
      <c r="IV23" s="122"/>
    </row>
    <row r="24" spans="1:256" x14ac:dyDescent="0.3">
      <c r="A24" s="119"/>
      <c r="B24" s="119"/>
      <c r="C24" s="119"/>
      <c r="D24" s="119"/>
      <c r="E24" s="119"/>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c r="BT24" s="277"/>
      <c r="BU24" s="277"/>
      <c r="BV24" s="277"/>
      <c r="BW24" s="277"/>
      <c r="BX24" s="277"/>
      <c r="BY24" s="277"/>
      <c r="BZ24" s="277"/>
      <c r="CA24" s="277"/>
      <c r="CB24" s="277"/>
      <c r="CC24" s="277"/>
      <c r="CD24" s="277"/>
      <c r="CE24" s="277"/>
      <c r="CF24" s="277"/>
      <c r="CG24" s="277"/>
      <c r="CH24" s="277"/>
      <c r="CI24" s="277"/>
      <c r="CJ24" s="277"/>
      <c r="CK24" s="277"/>
      <c r="CL24" s="277"/>
      <c r="CM24" s="277"/>
      <c r="CN24" s="277"/>
      <c r="CO24" s="277"/>
      <c r="CP24" s="277"/>
      <c r="CQ24" s="277"/>
      <c r="CR24" s="277"/>
      <c r="CS24" s="277"/>
      <c r="CT24" s="277"/>
      <c r="CU24" s="277"/>
      <c r="CV24" s="277"/>
      <c r="CW24" s="277"/>
      <c r="CX24" s="277"/>
      <c r="CY24" s="277"/>
      <c r="CZ24" s="277"/>
      <c r="DA24" s="277"/>
      <c r="DB24" s="277"/>
      <c r="DC24" s="277"/>
      <c r="DD24" s="277"/>
      <c r="DE24" s="277"/>
      <c r="DF24" s="277"/>
      <c r="DG24" s="277"/>
      <c r="DH24" s="277"/>
      <c r="DI24" s="277"/>
      <c r="DJ24" s="277"/>
      <c r="DK24" s="277"/>
      <c r="DL24" s="277"/>
      <c r="DM24" s="277"/>
      <c r="DN24" s="277"/>
      <c r="DO24" s="277"/>
      <c r="DP24" s="277"/>
      <c r="DQ24" s="277"/>
      <c r="DR24" s="277"/>
      <c r="DS24" s="277"/>
      <c r="DT24" s="277"/>
      <c r="DU24" s="277"/>
      <c r="DV24" s="277"/>
      <c r="DW24" s="277"/>
      <c r="DX24" s="277"/>
      <c r="DY24" s="277"/>
      <c r="DZ24" s="277"/>
      <c r="EA24" s="277"/>
      <c r="EB24" s="277"/>
      <c r="EC24" s="277"/>
      <c r="ED24" s="277"/>
      <c r="EE24" s="277"/>
      <c r="EF24" s="277"/>
      <c r="EG24" s="277"/>
      <c r="EH24" s="277"/>
      <c r="EI24" s="277"/>
      <c r="EJ24" s="277"/>
      <c r="EK24" s="277"/>
      <c r="EL24" s="277"/>
      <c r="EM24" s="277"/>
      <c r="EN24" s="277"/>
      <c r="EO24" s="277"/>
      <c r="EP24" s="277"/>
      <c r="EQ24" s="277"/>
      <c r="ER24" s="277"/>
      <c r="ES24" s="277"/>
      <c r="ET24" s="277"/>
      <c r="EU24" s="277"/>
      <c r="EV24" s="277"/>
      <c r="EW24" s="277"/>
      <c r="EX24" s="277"/>
      <c r="EY24" s="277"/>
      <c r="EZ24" s="277"/>
      <c r="FA24" s="277"/>
      <c r="FB24" s="277"/>
      <c r="FC24" s="277"/>
      <c r="FD24" s="277"/>
      <c r="FE24" s="277"/>
      <c r="FF24" s="277"/>
      <c r="FG24" s="277"/>
      <c r="FH24" s="277"/>
      <c r="FI24" s="277"/>
      <c r="FJ24" s="277"/>
      <c r="FK24" s="277"/>
      <c r="FL24" s="277"/>
      <c r="FM24" s="277"/>
      <c r="FN24" s="277"/>
      <c r="FO24" s="277"/>
      <c r="FP24" s="277"/>
      <c r="FQ24" s="277"/>
      <c r="FR24" s="277"/>
      <c r="FS24" s="277"/>
      <c r="FT24" s="277"/>
      <c r="FU24" s="277"/>
      <c r="FV24" s="277"/>
      <c r="FW24" s="277"/>
      <c r="FX24" s="277"/>
      <c r="FY24" s="277"/>
      <c r="FZ24" s="277"/>
      <c r="GA24" s="277"/>
      <c r="GB24" s="277"/>
      <c r="GC24" s="277"/>
      <c r="GD24" s="277"/>
      <c r="GE24" s="277"/>
      <c r="GF24" s="277"/>
      <c r="GG24" s="277"/>
      <c r="GH24" s="277"/>
      <c r="GI24" s="277"/>
      <c r="GJ24" s="277"/>
      <c r="GK24" s="277"/>
      <c r="GL24" s="277"/>
      <c r="GM24" s="277"/>
      <c r="GN24" s="277"/>
      <c r="GO24" s="277"/>
      <c r="GP24" s="277"/>
      <c r="GQ24" s="277"/>
      <c r="GR24" s="277"/>
      <c r="GS24" s="277"/>
      <c r="GT24" s="277"/>
      <c r="GU24" s="277"/>
      <c r="GV24" s="277"/>
      <c r="GW24" s="277"/>
      <c r="GX24" s="277"/>
      <c r="GY24" s="277"/>
      <c r="GZ24" s="277"/>
      <c r="HA24" s="277"/>
      <c r="HB24" s="277"/>
      <c r="HC24" s="277"/>
      <c r="HD24" s="277"/>
      <c r="HE24" s="277"/>
      <c r="HF24" s="277"/>
      <c r="HG24" s="277"/>
      <c r="HH24" s="277"/>
      <c r="HI24" s="277"/>
      <c r="HJ24" s="277"/>
      <c r="HK24" s="277"/>
      <c r="HL24" s="277"/>
      <c r="HM24" s="277"/>
      <c r="HN24" s="277"/>
      <c r="HO24" s="277"/>
      <c r="HP24" s="277"/>
      <c r="HQ24" s="277"/>
      <c r="HR24" s="277"/>
      <c r="HS24" s="277"/>
      <c r="HT24" s="277"/>
      <c r="HU24" s="277"/>
      <c r="HV24" s="277"/>
      <c r="HW24" s="277"/>
      <c r="HX24" s="277"/>
      <c r="HY24" s="277"/>
      <c r="HZ24" s="277"/>
      <c r="IA24" s="277"/>
      <c r="IB24" s="277"/>
      <c r="IC24" s="277"/>
      <c r="ID24" s="277"/>
      <c r="IE24" s="277"/>
      <c r="IF24" s="277"/>
      <c r="IG24" s="277"/>
      <c r="IH24" s="277"/>
      <c r="II24" s="277"/>
      <c r="IJ24" s="277"/>
      <c r="IK24" s="277"/>
      <c r="IL24" s="277"/>
      <c r="IM24" s="277"/>
      <c r="IN24" s="277"/>
      <c r="IO24" s="277"/>
      <c r="IP24" s="277"/>
      <c r="IQ24" s="277"/>
      <c r="IR24" s="277"/>
      <c r="IS24" s="277"/>
      <c r="IT24" s="277"/>
      <c r="IU24" s="277"/>
      <c r="IV24" s="277"/>
    </row>
    <row r="25" spans="1:256" x14ac:dyDescent="0.3">
      <c r="A25" s="119"/>
      <c r="B25" s="119"/>
      <c r="C25" s="119"/>
      <c r="D25" s="119"/>
      <c r="E25" s="119"/>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7"/>
      <c r="BP25" s="277"/>
      <c r="BQ25" s="277"/>
      <c r="BR25" s="277"/>
      <c r="BS25" s="277"/>
      <c r="BT25" s="277"/>
      <c r="BU25" s="277"/>
      <c r="BV25" s="277"/>
      <c r="BW25" s="277"/>
      <c r="BX25" s="277"/>
      <c r="BY25" s="277"/>
      <c r="BZ25" s="277"/>
      <c r="CA25" s="277"/>
      <c r="CB25" s="277"/>
      <c r="CC25" s="277"/>
      <c r="CD25" s="277"/>
      <c r="CE25" s="277"/>
      <c r="CF25" s="277"/>
      <c r="CG25" s="277"/>
      <c r="CH25" s="277"/>
      <c r="CI25" s="277"/>
      <c r="CJ25" s="277"/>
      <c r="CK25" s="277"/>
      <c r="CL25" s="277"/>
      <c r="CM25" s="277"/>
      <c r="CN25" s="277"/>
      <c r="CO25" s="277"/>
      <c r="CP25" s="277"/>
      <c r="CQ25" s="277"/>
      <c r="CR25" s="277"/>
      <c r="CS25" s="277"/>
      <c r="CT25" s="277"/>
      <c r="CU25" s="277"/>
      <c r="CV25" s="277"/>
      <c r="CW25" s="277"/>
      <c r="CX25" s="277"/>
      <c r="CY25" s="277"/>
      <c r="CZ25" s="277"/>
      <c r="DA25" s="277"/>
      <c r="DB25" s="277"/>
      <c r="DC25" s="277"/>
      <c r="DD25" s="277"/>
      <c r="DE25" s="277"/>
      <c r="DF25" s="277"/>
      <c r="DG25" s="277"/>
      <c r="DH25" s="277"/>
      <c r="DI25" s="277"/>
      <c r="DJ25" s="277"/>
      <c r="DK25" s="277"/>
      <c r="DL25" s="277"/>
      <c r="DM25" s="277"/>
      <c r="DN25" s="277"/>
      <c r="DO25" s="277"/>
      <c r="DP25" s="277"/>
      <c r="DQ25" s="277"/>
      <c r="DR25" s="277"/>
      <c r="DS25" s="277"/>
      <c r="DT25" s="277"/>
      <c r="DU25" s="277"/>
      <c r="DV25" s="277"/>
      <c r="DW25" s="277"/>
      <c r="DX25" s="277"/>
      <c r="DY25" s="277"/>
      <c r="DZ25" s="277"/>
      <c r="EA25" s="277"/>
      <c r="EB25" s="277"/>
      <c r="EC25" s="277"/>
      <c r="ED25" s="277"/>
      <c r="EE25" s="277"/>
      <c r="EF25" s="277"/>
      <c r="EG25" s="277"/>
      <c r="EH25" s="277"/>
      <c r="EI25" s="277"/>
      <c r="EJ25" s="277"/>
      <c r="EK25" s="277"/>
      <c r="EL25" s="277"/>
      <c r="EM25" s="277"/>
      <c r="EN25" s="277"/>
      <c r="EO25" s="277"/>
      <c r="EP25" s="277"/>
      <c r="EQ25" s="277"/>
      <c r="ER25" s="277"/>
      <c r="ES25" s="277"/>
      <c r="ET25" s="277"/>
      <c r="EU25" s="277"/>
      <c r="EV25" s="277"/>
      <c r="EW25" s="277"/>
      <c r="EX25" s="277"/>
      <c r="EY25" s="277"/>
      <c r="EZ25" s="277"/>
      <c r="FA25" s="277"/>
      <c r="FB25" s="277"/>
      <c r="FC25" s="277"/>
      <c r="FD25" s="277"/>
      <c r="FE25" s="277"/>
      <c r="FF25" s="277"/>
      <c r="FG25" s="277"/>
      <c r="FH25" s="277"/>
      <c r="FI25" s="277"/>
      <c r="FJ25" s="277"/>
      <c r="FK25" s="277"/>
      <c r="FL25" s="277"/>
      <c r="FM25" s="277"/>
      <c r="FN25" s="277"/>
      <c r="FO25" s="277"/>
      <c r="FP25" s="277"/>
      <c r="FQ25" s="277"/>
      <c r="FR25" s="277"/>
      <c r="FS25" s="277"/>
      <c r="FT25" s="277"/>
      <c r="FU25" s="277"/>
      <c r="FV25" s="277"/>
      <c r="FW25" s="277"/>
      <c r="FX25" s="277"/>
      <c r="FY25" s="277"/>
      <c r="FZ25" s="277"/>
      <c r="GA25" s="277"/>
      <c r="GB25" s="277"/>
      <c r="GC25" s="277"/>
      <c r="GD25" s="277"/>
      <c r="GE25" s="277"/>
      <c r="GF25" s="277"/>
      <c r="GG25" s="277"/>
      <c r="GH25" s="277"/>
      <c r="GI25" s="277"/>
      <c r="GJ25" s="277"/>
      <c r="GK25" s="277"/>
      <c r="GL25" s="277"/>
      <c r="GM25" s="277"/>
      <c r="GN25" s="277"/>
      <c r="GO25" s="277"/>
      <c r="GP25" s="277"/>
      <c r="GQ25" s="277"/>
      <c r="GR25" s="277"/>
      <c r="GS25" s="277"/>
      <c r="GT25" s="277"/>
      <c r="GU25" s="277"/>
      <c r="GV25" s="277"/>
      <c r="GW25" s="277"/>
      <c r="GX25" s="277"/>
      <c r="GY25" s="277"/>
      <c r="GZ25" s="277"/>
      <c r="HA25" s="277"/>
      <c r="HB25" s="277"/>
      <c r="HC25" s="277"/>
      <c r="HD25" s="277"/>
      <c r="HE25" s="277"/>
      <c r="HF25" s="277"/>
      <c r="HG25" s="277"/>
      <c r="HH25" s="277"/>
      <c r="HI25" s="277"/>
      <c r="HJ25" s="277"/>
      <c r="HK25" s="277"/>
      <c r="HL25" s="277"/>
      <c r="HM25" s="277"/>
      <c r="HN25" s="277"/>
      <c r="HO25" s="277"/>
      <c r="HP25" s="277"/>
      <c r="HQ25" s="277"/>
      <c r="HR25" s="277"/>
      <c r="HS25" s="277"/>
      <c r="HT25" s="277"/>
      <c r="HU25" s="277"/>
      <c r="HV25" s="277"/>
      <c r="HW25" s="277"/>
      <c r="HX25" s="277"/>
      <c r="HY25" s="277"/>
      <c r="HZ25" s="277"/>
      <c r="IA25" s="277"/>
      <c r="IB25" s="277"/>
      <c r="IC25" s="277"/>
      <c r="ID25" s="277"/>
      <c r="IE25" s="277"/>
      <c r="IF25" s="277"/>
      <c r="IG25" s="277"/>
      <c r="IH25" s="277"/>
      <c r="II25" s="277"/>
      <c r="IJ25" s="277"/>
      <c r="IK25" s="277"/>
      <c r="IL25" s="277"/>
      <c r="IM25" s="277"/>
      <c r="IN25" s="277"/>
      <c r="IO25" s="277"/>
      <c r="IP25" s="277"/>
      <c r="IQ25" s="277"/>
      <c r="IR25" s="277"/>
      <c r="IS25" s="277"/>
      <c r="IT25" s="277"/>
      <c r="IU25" s="277"/>
      <c r="IV25" s="277"/>
    </row>
    <row r="26" spans="1:256" x14ac:dyDescent="0.3">
      <c r="A26" s="119"/>
      <c r="B26" s="119"/>
      <c r="C26" s="119"/>
      <c r="D26" s="119"/>
      <c r="E26" s="119"/>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c r="BX26" s="277"/>
      <c r="BY26" s="277"/>
      <c r="BZ26" s="277"/>
      <c r="CA26" s="277"/>
      <c r="CB26" s="277"/>
      <c r="CC26" s="277"/>
      <c r="CD26" s="277"/>
      <c r="CE26" s="277"/>
      <c r="CF26" s="277"/>
      <c r="CG26" s="277"/>
      <c r="CH26" s="277"/>
      <c r="CI26" s="277"/>
      <c r="CJ26" s="277"/>
      <c r="CK26" s="277"/>
      <c r="CL26" s="277"/>
      <c r="CM26" s="277"/>
      <c r="CN26" s="277"/>
      <c r="CO26" s="277"/>
      <c r="CP26" s="277"/>
      <c r="CQ26" s="277"/>
      <c r="CR26" s="277"/>
      <c r="CS26" s="277"/>
      <c r="CT26" s="277"/>
      <c r="CU26" s="277"/>
      <c r="CV26" s="277"/>
      <c r="CW26" s="277"/>
      <c r="CX26" s="277"/>
      <c r="CY26" s="277"/>
      <c r="CZ26" s="277"/>
      <c r="DA26" s="277"/>
      <c r="DB26" s="277"/>
      <c r="DC26" s="277"/>
      <c r="DD26" s="277"/>
      <c r="DE26" s="277"/>
      <c r="DF26" s="277"/>
      <c r="DG26" s="277"/>
      <c r="DH26" s="277"/>
      <c r="DI26" s="277"/>
      <c r="DJ26" s="277"/>
      <c r="DK26" s="277"/>
      <c r="DL26" s="277"/>
      <c r="DM26" s="277"/>
      <c r="DN26" s="277"/>
      <c r="DO26" s="277"/>
      <c r="DP26" s="277"/>
      <c r="DQ26" s="277"/>
      <c r="DR26" s="277"/>
      <c r="DS26" s="277"/>
      <c r="DT26" s="277"/>
      <c r="DU26" s="277"/>
      <c r="DV26" s="277"/>
      <c r="DW26" s="277"/>
      <c r="DX26" s="277"/>
      <c r="DY26" s="277"/>
      <c r="DZ26" s="277"/>
      <c r="EA26" s="277"/>
      <c r="EB26" s="277"/>
      <c r="EC26" s="277"/>
      <c r="ED26" s="277"/>
      <c r="EE26" s="277"/>
      <c r="EF26" s="277"/>
      <c r="EG26" s="277"/>
      <c r="EH26" s="277"/>
      <c r="EI26" s="277"/>
      <c r="EJ26" s="277"/>
      <c r="EK26" s="277"/>
      <c r="EL26" s="277"/>
      <c r="EM26" s="277"/>
      <c r="EN26" s="277"/>
      <c r="EO26" s="277"/>
      <c r="EP26" s="277"/>
      <c r="EQ26" s="277"/>
      <c r="ER26" s="277"/>
      <c r="ES26" s="277"/>
      <c r="ET26" s="277"/>
      <c r="EU26" s="277"/>
      <c r="EV26" s="277"/>
      <c r="EW26" s="277"/>
      <c r="EX26" s="277"/>
      <c r="EY26" s="277"/>
      <c r="EZ26" s="277"/>
      <c r="FA26" s="277"/>
      <c r="FB26" s="277"/>
      <c r="FC26" s="277"/>
      <c r="FD26" s="277"/>
      <c r="FE26" s="277"/>
      <c r="FF26" s="277"/>
      <c r="FG26" s="277"/>
      <c r="FH26" s="277"/>
      <c r="FI26" s="277"/>
      <c r="FJ26" s="277"/>
      <c r="FK26" s="277"/>
      <c r="FL26" s="277"/>
      <c r="FM26" s="277"/>
      <c r="FN26" s="277"/>
      <c r="FO26" s="277"/>
      <c r="FP26" s="277"/>
      <c r="FQ26" s="277"/>
      <c r="FR26" s="277"/>
      <c r="FS26" s="277"/>
      <c r="FT26" s="277"/>
      <c r="FU26" s="277"/>
      <c r="FV26" s="277"/>
      <c r="FW26" s="277"/>
      <c r="FX26" s="277"/>
      <c r="FY26" s="277"/>
      <c r="FZ26" s="277"/>
      <c r="GA26" s="277"/>
      <c r="GB26" s="277"/>
      <c r="GC26" s="277"/>
      <c r="GD26" s="277"/>
      <c r="GE26" s="277"/>
      <c r="GF26" s="277"/>
      <c r="GG26" s="277"/>
      <c r="GH26" s="277"/>
      <c r="GI26" s="277"/>
      <c r="GJ26" s="277"/>
      <c r="GK26" s="277"/>
      <c r="GL26" s="277"/>
      <c r="GM26" s="277"/>
      <c r="GN26" s="277"/>
      <c r="GO26" s="277"/>
      <c r="GP26" s="277"/>
      <c r="GQ26" s="277"/>
      <c r="GR26" s="277"/>
      <c r="GS26" s="277"/>
      <c r="GT26" s="277"/>
      <c r="GU26" s="277"/>
      <c r="GV26" s="277"/>
      <c r="GW26" s="277"/>
      <c r="GX26" s="277"/>
      <c r="GY26" s="277"/>
      <c r="GZ26" s="277"/>
      <c r="HA26" s="277"/>
      <c r="HB26" s="277"/>
      <c r="HC26" s="277"/>
      <c r="HD26" s="277"/>
      <c r="HE26" s="277"/>
      <c r="HF26" s="277"/>
      <c r="HG26" s="277"/>
      <c r="HH26" s="277"/>
      <c r="HI26" s="277"/>
      <c r="HJ26" s="277"/>
      <c r="HK26" s="277"/>
      <c r="HL26" s="277"/>
      <c r="HM26" s="277"/>
      <c r="HN26" s="277"/>
      <c r="HO26" s="277"/>
      <c r="HP26" s="277"/>
      <c r="HQ26" s="277"/>
      <c r="HR26" s="277"/>
      <c r="HS26" s="277"/>
      <c r="HT26" s="277"/>
      <c r="HU26" s="277"/>
      <c r="HV26" s="277"/>
      <c r="HW26" s="277"/>
      <c r="HX26" s="277"/>
      <c r="HY26" s="277"/>
      <c r="HZ26" s="277"/>
      <c r="IA26" s="277"/>
      <c r="IB26" s="277"/>
      <c r="IC26" s="277"/>
      <c r="ID26" s="277"/>
      <c r="IE26" s="277"/>
      <c r="IF26" s="277"/>
      <c r="IG26" s="277"/>
      <c r="IH26" s="277"/>
      <c r="II26" s="277"/>
      <c r="IJ26" s="277"/>
      <c r="IK26" s="277"/>
      <c r="IL26" s="277"/>
      <c r="IM26" s="277"/>
      <c r="IN26" s="277"/>
      <c r="IO26" s="277"/>
      <c r="IP26" s="277"/>
      <c r="IQ26" s="277"/>
      <c r="IR26" s="277"/>
      <c r="IS26" s="277"/>
      <c r="IT26" s="277"/>
      <c r="IU26" s="277"/>
      <c r="IV26" s="277"/>
    </row>
    <row r="27" spans="1:256" x14ac:dyDescent="0.3">
      <c r="A27" s="119"/>
      <c r="B27" s="119"/>
      <c r="C27" s="119"/>
      <c r="D27" s="119"/>
      <c r="E27" s="119"/>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7"/>
      <c r="BR27" s="277"/>
      <c r="BS27" s="277"/>
      <c r="BT27" s="277"/>
      <c r="BU27" s="277"/>
      <c r="BV27" s="277"/>
      <c r="BW27" s="277"/>
      <c r="BX27" s="277"/>
      <c r="BY27" s="277"/>
      <c r="BZ27" s="277"/>
      <c r="CA27" s="277"/>
      <c r="CB27" s="277"/>
      <c r="CC27" s="277"/>
      <c r="CD27" s="277"/>
      <c r="CE27" s="277"/>
      <c r="CF27" s="277"/>
      <c r="CG27" s="277"/>
      <c r="CH27" s="277"/>
      <c r="CI27" s="277"/>
      <c r="CJ27" s="277"/>
      <c r="CK27" s="277"/>
      <c r="CL27" s="277"/>
      <c r="CM27" s="277"/>
      <c r="CN27" s="277"/>
      <c r="CO27" s="277"/>
      <c r="CP27" s="277"/>
      <c r="CQ27" s="277"/>
      <c r="CR27" s="277"/>
      <c r="CS27" s="277"/>
      <c r="CT27" s="277"/>
      <c r="CU27" s="277"/>
      <c r="CV27" s="277"/>
      <c r="CW27" s="277"/>
      <c r="CX27" s="277"/>
      <c r="CY27" s="277"/>
      <c r="CZ27" s="277"/>
      <c r="DA27" s="277"/>
      <c r="DB27" s="277"/>
      <c r="DC27" s="277"/>
      <c r="DD27" s="277"/>
      <c r="DE27" s="277"/>
      <c r="DF27" s="277"/>
      <c r="DG27" s="277"/>
      <c r="DH27" s="277"/>
      <c r="DI27" s="277"/>
      <c r="DJ27" s="277"/>
      <c r="DK27" s="277"/>
      <c r="DL27" s="277"/>
      <c r="DM27" s="277"/>
      <c r="DN27" s="277"/>
      <c r="DO27" s="277"/>
      <c r="DP27" s="277"/>
      <c r="DQ27" s="277"/>
      <c r="DR27" s="277"/>
      <c r="DS27" s="277"/>
      <c r="DT27" s="277"/>
      <c r="DU27" s="277"/>
      <c r="DV27" s="277"/>
      <c r="DW27" s="277"/>
      <c r="DX27" s="277"/>
      <c r="DY27" s="277"/>
      <c r="DZ27" s="277"/>
      <c r="EA27" s="277"/>
      <c r="EB27" s="277"/>
      <c r="EC27" s="277"/>
      <c r="ED27" s="277"/>
      <c r="EE27" s="277"/>
      <c r="EF27" s="277"/>
      <c r="EG27" s="277"/>
      <c r="EH27" s="277"/>
      <c r="EI27" s="277"/>
      <c r="EJ27" s="277"/>
      <c r="EK27" s="277"/>
      <c r="EL27" s="277"/>
      <c r="EM27" s="277"/>
      <c r="EN27" s="277"/>
      <c r="EO27" s="277"/>
      <c r="EP27" s="277"/>
      <c r="EQ27" s="277"/>
      <c r="ER27" s="277"/>
      <c r="ES27" s="277"/>
      <c r="ET27" s="277"/>
      <c r="EU27" s="277"/>
      <c r="EV27" s="277"/>
      <c r="EW27" s="277"/>
      <c r="EX27" s="277"/>
      <c r="EY27" s="277"/>
      <c r="EZ27" s="277"/>
      <c r="FA27" s="277"/>
      <c r="FB27" s="277"/>
      <c r="FC27" s="277"/>
      <c r="FD27" s="277"/>
      <c r="FE27" s="277"/>
      <c r="FF27" s="277"/>
      <c r="FG27" s="277"/>
      <c r="FH27" s="277"/>
      <c r="FI27" s="277"/>
      <c r="FJ27" s="277"/>
      <c r="FK27" s="277"/>
      <c r="FL27" s="277"/>
      <c r="FM27" s="277"/>
      <c r="FN27" s="277"/>
      <c r="FO27" s="277"/>
      <c r="FP27" s="277"/>
      <c r="FQ27" s="277"/>
      <c r="FR27" s="277"/>
      <c r="FS27" s="277"/>
      <c r="FT27" s="277"/>
      <c r="FU27" s="277"/>
      <c r="FV27" s="277"/>
      <c r="FW27" s="277"/>
      <c r="FX27" s="277"/>
      <c r="FY27" s="277"/>
      <c r="FZ27" s="277"/>
      <c r="GA27" s="277"/>
      <c r="GB27" s="277"/>
      <c r="GC27" s="277"/>
      <c r="GD27" s="277"/>
      <c r="GE27" s="277"/>
      <c r="GF27" s="277"/>
      <c r="GG27" s="277"/>
      <c r="GH27" s="277"/>
      <c r="GI27" s="277"/>
      <c r="GJ27" s="277"/>
      <c r="GK27" s="277"/>
      <c r="GL27" s="277"/>
      <c r="GM27" s="277"/>
      <c r="GN27" s="277"/>
      <c r="GO27" s="277"/>
      <c r="GP27" s="277"/>
      <c r="GQ27" s="277"/>
      <c r="GR27" s="277"/>
      <c r="GS27" s="277"/>
      <c r="GT27" s="277"/>
      <c r="GU27" s="277"/>
      <c r="GV27" s="277"/>
      <c r="GW27" s="277"/>
      <c r="GX27" s="277"/>
      <c r="GY27" s="277"/>
      <c r="GZ27" s="277"/>
      <c r="HA27" s="277"/>
      <c r="HB27" s="277"/>
      <c r="HC27" s="277"/>
      <c r="HD27" s="277"/>
      <c r="HE27" s="277"/>
      <c r="HF27" s="277"/>
      <c r="HG27" s="277"/>
      <c r="HH27" s="277"/>
      <c r="HI27" s="277"/>
      <c r="HJ27" s="277"/>
      <c r="HK27" s="277"/>
      <c r="HL27" s="277"/>
      <c r="HM27" s="277"/>
      <c r="HN27" s="277"/>
      <c r="HO27" s="277"/>
      <c r="HP27" s="277"/>
      <c r="HQ27" s="277"/>
      <c r="HR27" s="277"/>
      <c r="HS27" s="277"/>
      <c r="HT27" s="277"/>
      <c r="HU27" s="277"/>
      <c r="HV27" s="277"/>
      <c r="HW27" s="277"/>
      <c r="HX27" s="277"/>
      <c r="HY27" s="277"/>
      <c r="HZ27" s="277"/>
      <c r="IA27" s="277"/>
      <c r="IB27" s="277"/>
      <c r="IC27" s="277"/>
      <c r="ID27" s="277"/>
      <c r="IE27" s="277"/>
      <c r="IF27" s="277"/>
      <c r="IG27" s="277"/>
      <c r="IH27" s="277"/>
      <c r="II27" s="277"/>
      <c r="IJ27" s="277"/>
      <c r="IK27" s="277"/>
      <c r="IL27" s="277"/>
      <c r="IM27" s="277"/>
      <c r="IN27" s="277"/>
      <c r="IO27" s="277"/>
      <c r="IP27" s="277"/>
      <c r="IQ27" s="277"/>
      <c r="IR27" s="277"/>
      <c r="IS27" s="277"/>
      <c r="IT27" s="277"/>
      <c r="IU27" s="277"/>
      <c r="IV27" s="277"/>
    </row>
    <row r="28" spans="1:256" x14ac:dyDescent="0.3">
      <c r="A28" s="119"/>
      <c r="B28" s="119"/>
      <c r="C28" s="119"/>
      <c r="D28" s="119"/>
      <c r="E28" s="119"/>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c r="BX28" s="277"/>
      <c r="BY28" s="277"/>
      <c r="BZ28" s="277"/>
      <c r="CA28" s="277"/>
      <c r="CB28" s="277"/>
      <c r="CC28" s="277"/>
      <c r="CD28" s="277"/>
      <c r="CE28" s="277"/>
      <c r="CF28" s="277"/>
      <c r="CG28" s="277"/>
      <c r="CH28" s="277"/>
      <c r="CI28" s="277"/>
      <c r="CJ28" s="277"/>
      <c r="CK28" s="277"/>
      <c r="CL28" s="277"/>
      <c r="CM28" s="277"/>
      <c r="CN28" s="277"/>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77"/>
      <c r="GQ28" s="277"/>
      <c r="GR28" s="277"/>
      <c r="GS28" s="277"/>
      <c r="GT28" s="277"/>
      <c r="GU28" s="277"/>
      <c r="GV28" s="277"/>
      <c r="GW28" s="277"/>
      <c r="GX28" s="277"/>
      <c r="GY28" s="277"/>
      <c r="GZ28" s="277"/>
      <c r="HA28" s="277"/>
      <c r="HB28" s="277"/>
      <c r="HC28" s="277"/>
      <c r="HD28" s="277"/>
      <c r="HE28" s="277"/>
      <c r="HF28" s="277"/>
      <c r="HG28" s="277"/>
      <c r="HH28" s="277"/>
      <c r="HI28" s="277"/>
      <c r="HJ28" s="277"/>
      <c r="HK28" s="277"/>
      <c r="HL28" s="277"/>
      <c r="HM28" s="277"/>
      <c r="HN28" s="277"/>
      <c r="HO28" s="277"/>
      <c r="HP28" s="277"/>
      <c r="HQ28" s="277"/>
      <c r="HR28" s="277"/>
      <c r="HS28" s="277"/>
      <c r="HT28" s="277"/>
      <c r="HU28" s="277"/>
      <c r="HV28" s="277"/>
      <c r="HW28" s="277"/>
      <c r="HX28" s="277"/>
      <c r="HY28" s="277"/>
      <c r="HZ28" s="277"/>
      <c r="IA28" s="277"/>
      <c r="IB28" s="277"/>
      <c r="IC28" s="277"/>
      <c r="ID28" s="277"/>
      <c r="IE28" s="277"/>
      <c r="IF28" s="277"/>
      <c r="IG28" s="277"/>
      <c r="IH28" s="277"/>
      <c r="II28" s="277"/>
      <c r="IJ28" s="277"/>
      <c r="IK28" s="277"/>
      <c r="IL28" s="277"/>
      <c r="IM28" s="277"/>
      <c r="IN28" s="277"/>
      <c r="IO28" s="277"/>
      <c r="IP28" s="277"/>
      <c r="IQ28" s="277"/>
      <c r="IR28" s="277"/>
      <c r="IS28" s="277"/>
      <c r="IT28" s="277"/>
      <c r="IU28" s="277"/>
      <c r="IV28" s="277"/>
    </row>
    <row r="29" spans="1:256" x14ac:dyDescent="0.3">
      <c r="A29" s="119"/>
      <c r="B29" s="119"/>
      <c r="C29" s="119"/>
      <c r="D29" s="119"/>
      <c r="E29" s="119"/>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277"/>
      <c r="BT29" s="277"/>
      <c r="BU29" s="277"/>
      <c r="BV29" s="277"/>
      <c r="BW29" s="277"/>
      <c r="BX29" s="277"/>
      <c r="BY29" s="277"/>
      <c r="BZ29" s="277"/>
      <c r="CA29" s="277"/>
      <c r="CB29" s="277"/>
      <c r="CC29" s="277"/>
      <c r="CD29" s="277"/>
      <c r="CE29" s="277"/>
      <c r="CF29" s="277"/>
      <c r="CG29" s="277"/>
      <c r="CH29" s="277"/>
      <c r="CI29" s="277"/>
      <c r="CJ29" s="277"/>
      <c r="CK29" s="277"/>
      <c r="CL29" s="277"/>
      <c r="CM29" s="277"/>
      <c r="CN29" s="277"/>
      <c r="CO29" s="277"/>
      <c r="CP29" s="277"/>
      <c r="CQ29" s="277"/>
      <c r="CR29" s="277"/>
      <c r="CS29" s="277"/>
      <c r="CT29" s="277"/>
      <c r="CU29" s="277"/>
      <c r="CV29" s="277"/>
      <c r="CW29" s="277"/>
      <c r="CX29" s="277"/>
      <c r="CY29" s="277"/>
      <c r="CZ29" s="277"/>
      <c r="DA29" s="277"/>
      <c r="DB29" s="277"/>
      <c r="DC29" s="277"/>
      <c r="DD29" s="277"/>
      <c r="DE29" s="277"/>
      <c r="DF29" s="277"/>
      <c r="DG29" s="277"/>
      <c r="DH29" s="277"/>
      <c r="DI29" s="277"/>
      <c r="DJ29" s="277"/>
      <c r="DK29" s="277"/>
      <c r="DL29" s="277"/>
      <c r="DM29" s="277"/>
      <c r="DN29" s="277"/>
      <c r="DO29" s="277"/>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277"/>
      <c r="EN29" s="277"/>
      <c r="EO29" s="277"/>
      <c r="EP29" s="277"/>
      <c r="EQ29" s="277"/>
      <c r="ER29" s="277"/>
      <c r="ES29" s="277"/>
      <c r="ET29" s="277"/>
      <c r="EU29" s="277"/>
      <c r="EV29" s="277"/>
      <c r="EW29" s="277"/>
      <c r="EX29" s="277"/>
      <c r="EY29" s="277"/>
      <c r="EZ29" s="277"/>
      <c r="FA29" s="277"/>
      <c r="FB29" s="277"/>
      <c r="FC29" s="277"/>
      <c r="FD29" s="277"/>
      <c r="FE29" s="277"/>
      <c r="FF29" s="277"/>
      <c r="FG29" s="277"/>
      <c r="FH29" s="277"/>
      <c r="FI29" s="277"/>
      <c r="FJ29" s="277"/>
      <c r="FK29" s="277"/>
      <c r="FL29" s="277"/>
      <c r="FM29" s="277"/>
      <c r="FN29" s="277"/>
      <c r="FO29" s="277"/>
      <c r="FP29" s="277"/>
      <c r="FQ29" s="277"/>
      <c r="FR29" s="277"/>
      <c r="FS29" s="277"/>
      <c r="FT29" s="277"/>
      <c r="FU29" s="277"/>
      <c r="FV29" s="277"/>
      <c r="FW29" s="277"/>
      <c r="FX29" s="277"/>
      <c r="FY29" s="277"/>
      <c r="FZ29" s="277"/>
      <c r="GA29" s="277"/>
      <c r="GB29" s="277"/>
      <c r="GC29" s="277"/>
      <c r="GD29" s="277"/>
      <c r="GE29" s="277"/>
      <c r="GF29" s="277"/>
      <c r="GG29" s="277"/>
      <c r="GH29" s="277"/>
      <c r="GI29" s="277"/>
      <c r="GJ29" s="277"/>
      <c r="GK29" s="277"/>
      <c r="GL29" s="277"/>
      <c r="GM29" s="277"/>
      <c r="GN29" s="277"/>
      <c r="GO29" s="277"/>
      <c r="GP29" s="277"/>
      <c r="GQ29" s="277"/>
      <c r="GR29" s="277"/>
      <c r="GS29" s="277"/>
      <c r="GT29" s="277"/>
      <c r="GU29" s="277"/>
      <c r="GV29" s="277"/>
      <c r="GW29" s="277"/>
      <c r="GX29" s="277"/>
      <c r="GY29" s="277"/>
      <c r="GZ29" s="277"/>
      <c r="HA29" s="277"/>
      <c r="HB29" s="277"/>
      <c r="HC29" s="277"/>
      <c r="HD29" s="277"/>
      <c r="HE29" s="277"/>
      <c r="HF29" s="277"/>
      <c r="HG29" s="277"/>
      <c r="HH29" s="277"/>
      <c r="HI29" s="277"/>
      <c r="HJ29" s="277"/>
      <c r="HK29" s="277"/>
      <c r="HL29" s="277"/>
      <c r="HM29" s="277"/>
      <c r="HN29" s="277"/>
      <c r="HO29" s="277"/>
      <c r="HP29" s="277"/>
      <c r="HQ29" s="277"/>
      <c r="HR29" s="277"/>
      <c r="HS29" s="277"/>
      <c r="HT29" s="277"/>
      <c r="HU29" s="277"/>
      <c r="HV29" s="277"/>
      <c r="HW29" s="277"/>
      <c r="HX29" s="277"/>
      <c r="HY29" s="277"/>
      <c r="HZ29" s="277"/>
      <c r="IA29" s="277"/>
      <c r="IB29" s="277"/>
      <c r="IC29" s="277"/>
      <c r="ID29" s="277"/>
      <c r="IE29" s="277"/>
      <c r="IF29" s="277"/>
      <c r="IG29" s="277"/>
      <c r="IH29" s="277"/>
      <c r="II29" s="277"/>
      <c r="IJ29" s="277"/>
      <c r="IK29" s="277"/>
      <c r="IL29" s="277"/>
      <c r="IM29" s="277"/>
      <c r="IN29" s="277"/>
      <c r="IO29" s="277"/>
      <c r="IP29" s="277"/>
      <c r="IQ29" s="277"/>
      <c r="IR29" s="277"/>
      <c r="IS29" s="277"/>
      <c r="IT29" s="277"/>
      <c r="IU29" s="277"/>
      <c r="IV29" s="277"/>
    </row>
    <row r="30" spans="1:256" x14ac:dyDescent="0.3">
      <c r="A30" s="119"/>
      <c r="B30" s="119"/>
      <c r="C30" s="119"/>
      <c r="D30" s="119"/>
      <c r="E30" s="119"/>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277"/>
      <c r="BT30" s="277"/>
      <c r="BU30" s="277"/>
      <c r="BV30" s="277"/>
      <c r="BW30" s="277"/>
      <c r="BX30" s="277"/>
      <c r="BY30" s="277"/>
      <c r="BZ30" s="277"/>
      <c r="CA30" s="277"/>
      <c r="CB30" s="277"/>
      <c r="CC30" s="277"/>
      <c r="CD30" s="277"/>
      <c r="CE30" s="277"/>
      <c r="CF30" s="277"/>
      <c r="CG30" s="277"/>
      <c r="CH30" s="277"/>
      <c r="CI30" s="277"/>
      <c r="CJ30" s="277"/>
      <c r="CK30" s="277"/>
      <c r="CL30" s="277"/>
      <c r="CM30" s="277"/>
      <c r="CN30" s="277"/>
      <c r="CO30" s="277"/>
      <c r="CP30" s="277"/>
      <c r="CQ30" s="277"/>
      <c r="CR30" s="277"/>
      <c r="CS30" s="277"/>
      <c r="CT30" s="277"/>
      <c r="CU30" s="277"/>
      <c r="CV30" s="277"/>
      <c r="CW30" s="277"/>
      <c r="CX30" s="277"/>
      <c r="CY30" s="277"/>
      <c r="CZ30" s="277"/>
      <c r="DA30" s="277"/>
      <c r="DB30" s="277"/>
      <c r="DC30" s="277"/>
      <c r="DD30" s="277"/>
      <c r="DE30" s="277"/>
      <c r="DF30" s="277"/>
      <c r="DG30" s="277"/>
      <c r="DH30" s="277"/>
      <c r="DI30" s="277"/>
      <c r="DJ30" s="277"/>
      <c r="DK30" s="277"/>
      <c r="DL30" s="277"/>
      <c r="DM30" s="277"/>
      <c r="DN30" s="277"/>
      <c r="DO30" s="277"/>
      <c r="DP30" s="277"/>
      <c r="DQ30" s="277"/>
      <c r="DR30" s="277"/>
      <c r="DS30" s="277"/>
      <c r="DT30" s="277"/>
      <c r="DU30" s="277"/>
      <c r="DV30" s="277"/>
      <c r="DW30" s="277"/>
      <c r="DX30" s="277"/>
      <c r="DY30" s="277"/>
      <c r="DZ30" s="277"/>
      <c r="EA30" s="277"/>
      <c r="EB30" s="277"/>
      <c r="EC30" s="277"/>
      <c r="ED30" s="277"/>
      <c r="EE30" s="277"/>
      <c r="EF30" s="277"/>
      <c r="EG30" s="277"/>
      <c r="EH30" s="277"/>
      <c r="EI30" s="277"/>
      <c r="EJ30" s="277"/>
      <c r="EK30" s="277"/>
      <c r="EL30" s="277"/>
      <c r="EM30" s="277"/>
      <c r="EN30" s="277"/>
      <c r="EO30" s="277"/>
      <c r="EP30" s="277"/>
      <c r="EQ30" s="277"/>
      <c r="ER30" s="277"/>
      <c r="ES30" s="277"/>
      <c r="ET30" s="277"/>
      <c r="EU30" s="277"/>
      <c r="EV30" s="277"/>
      <c r="EW30" s="277"/>
      <c r="EX30" s="277"/>
      <c r="EY30" s="277"/>
      <c r="EZ30" s="277"/>
      <c r="FA30" s="277"/>
      <c r="FB30" s="277"/>
      <c r="FC30" s="277"/>
      <c r="FD30" s="277"/>
      <c r="FE30" s="277"/>
      <c r="FF30" s="277"/>
      <c r="FG30" s="277"/>
      <c r="FH30" s="277"/>
      <c r="FI30" s="277"/>
      <c r="FJ30" s="277"/>
      <c r="FK30" s="277"/>
      <c r="FL30" s="277"/>
      <c r="FM30" s="277"/>
      <c r="FN30" s="277"/>
      <c r="FO30" s="277"/>
      <c r="FP30" s="277"/>
      <c r="FQ30" s="277"/>
      <c r="FR30" s="277"/>
      <c r="FS30" s="277"/>
      <c r="FT30" s="277"/>
      <c r="FU30" s="277"/>
      <c r="FV30" s="277"/>
      <c r="FW30" s="277"/>
      <c r="FX30" s="277"/>
      <c r="FY30" s="277"/>
      <c r="FZ30" s="277"/>
      <c r="GA30" s="277"/>
      <c r="GB30" s="277"/>
      <c r="GC30" s="277"/>
      <c r="GD30" s="277"/>
      <c r="GE30" s="277"/>
      <c r="GF30" s="277"/>
      <c r="GG30" s="277"/>
      <c r="GH30" s="277"/>
      <c r="GI30" s="277"/>
      <c r="GJ30" s="277"/>
      <c r="GK30" s="277"/>
      <c r="GL30" s="277"/>
      <c r="GM30" s="277"/>
      <c r="GN30" s="277"/>
      <c r="GO30" s="277"/>
      <c r="GP30" s="277"/>
      <c r="GQ30" s="277"/>
      <c r="GR30" s="277"/>
      <c r="GS30" s="277"/>
      <c r="GT30" s="277"/>
      <c r="GU30" s="277"/>
      <c r="GV30" s="277"/>
      <c r="GW30" s="277"/>
      <c r="GX30" s="277"/>
      <c r="GY30" s="277"/>
      <c r="GZ30" s="277"/>
      <c r="HA30" s="277"/>
      <c r="HB30" s="277"/>
      <c r="HC30" s="277"/>
      <c r="HD30" s="277"/>
      <c r="HE30" s="277"/>
      <c r="HF30" s="277"/>
      <c r="HG30" s="277"/>
      <c r="HH30" s="277"/>
      <c r="HI30" s="277"/>
      <c r="HJ30" s="277"/>
      <c r="HK30" s="277"/>
      <c r="HL30" s="277"/>
      <c r="HM30" s="277"/>
      <c r="HN30" s="277"/>
      <c r="HO30" s="277"/>
      <c r="HP30" s="277"/>
      <c r="HQ30" s="277"/>
      <c r="HR30" s="277"/>
      <c r="HS30" s="277"/>
      <c r="HT30" s="277"/>
      <c r="HU30" s="277"/>
      <c r="HV30" s="277"/>
      <c r="HW30" s="277"/>
      <c r="HX30" s="277"/>
      <c r="HY30" s="277"/>
      <c r="HZ30" s="277"/>
      <c r="IA30" s="277"/>
      <c r="IB30" s="277"/>
      <c r="IC30" s="277"/>
      <c r="ID30" s="277"/>
      <c r="IE30" s="277"/>
      <c r="IF30" s="277"/>
      <c r="IG30" s="277"/>
      <c r="IH30" s="277"/>
      <c r="II30" s="277"/>
      <c r="IJ30" s="277"/>
      <c r="IK30" s="277"/>
      <c r="IL30" s="277"/>
      <c r="IM30" s="277"/>
      <c r="IN30" s="277"/>
      <c r="IO30" s="277"/>
      <c r="IP30" s="277"/>
      <c r="IQ30" s="277"/>
      <c r="IR30" s="277"/>
      <c r="IS30" s="277"/>
      <c r="IT30" s="277"/>
      <c r="IU30" s="277"/>
      <c r="IV30" s="277"/>
    </row>
    <row r="31" spans="1:256" x14ac:dyDescent="0.3">
      <c r="A31" s="295"/>
      <c r="B31" s="277"/>
      <c r="C31" s="277"/>
      <c r="D31" s="277"/>
      <c r="E31" s="296"/>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c r="CN31" s="277"/>
      <c r="CO31" s="277"/>
      <c r="CP31" s="277"/>
      <c r="CQ31" s="277"/>
      <c r="CR31" s="277"/>
      <c r="CS31" s="277"/>
      <c r="CT31" s="277"/>
      <c r="CU31" s="277"/>
      <c r="CV31" s="277"/>
      <c r="CW31" s="277"/>
      <c r="CX31" s="277"/>
      <c r="CY31" s="277"/>
      <c r="CZ31" s="277"/>
      <c r="DA31" s="277"/>
      <c r="DB31" s="277"/>
      <c r="DC31" s="277"/>
      <c r="DD31" s="277"/>
      <c r="DE31" s="277"/>
      <c r="DF31" s="277"/>
      <c r="DG31" s="277"/>
      <c r="DH31" s="277"/>
      <c r="DI31" s="277"/>
      <c r="DJ31" s="277"/>
      <c r="DK31" s="277"/>
      <c r="DL31" s="277"/>
      <c r="DM31" s="277"/>
      <c r="DN31" s="277"/>
      <c r="DO31" s="277"/>
      <c r="DP31" s="277"/>
      <c r="DQ31" s="277"/>
      <c r="DR31" s="277"/>
      <c r="DS31" s="277"/>
      <c r="DT31" s="277"/>
      <c r="DU31" s="277"/>
      <c r="DV31" s="277"/>
      <c r="DW31" s="277"/>
      <c r="DX31" s="277"/>
      <c r="DY31" s="277"/>
      <c r="DZ31" s="277"/>
      <c r="EA31" s="277"/>
      <c r="EB31" s="277"/>
      <c r="EC31" s="277"/>
      <c r="ED31" s="277"/>
      <c r="EE31" s="277"/>
      <c r="EF31" s="277"/>
      <c r="EG31" s="277"/>
      <c r="EH31" s="277"/>
      <c r="EI31" s="277"/>
      <c r="EJ31" s="277"/>
      <c r="EK31" s="277"/>
      <c r="EL31" s="277"/>
      <c r="EM31" s="277"/>
      <c r="EN31" s="277"/>
      <c r="EO31" s="277"/>
      <c r="EP31" s="277"/>
      <c r="EQ31" s="277"/>
      <c r="ER31" s="277"/>
      <c r="ES31" s="277"/>
      <c r="ET31" s="277"/>
      <c r="EU31" s="277"/>
      <c r="EV31" s="277"/>
      <c r="EW31" s="277"/>
      <c r="EX31" s="277"/>
      <c r="EY31" s="277"/>
      <c r="EZ31" s="277"/>
      <c r="FA31" s="277"/>
      <c r="FB31" s="277"/>
      <c r="FC31" s="277"/>
      <c r="FD31" s="277"/>
      <c r="FE31" s="277"/>
      <c r="FF31" s="277"/>
      <c r="FG31" s="277"/>
      <c r="FH31" s="277"/>
      <c r="FI31" s="277"/>
      <c r="FJ31" s="277"/>
      <c r="FK31" s="277"/>
      <c r="FL31" s="277"/>
      <c r="FM31" s="277"/>
      <c r="FN31" s="277"/>
      <c r="FO31" s="277"/>
      <c r="FP31" s="277"/>
      <c r="FQ31" s="277"/>
      <c r="FR31" s="277"/>
      <c r="FS31" s="277"/>
      <c r="FT31" s="277"/>
      <c r="FU31" s="277"/>
      <c r="FV31" s="277"/>
      <c r="FW31" s="277"/>
      <c r="FX31" s="277"/>
      <c r="FY31" s="277"/>
      <c r="FZ31" s="277"/>
      <c r="GA31" s="277"/>
      <c r="GB31" s="277"/>
      <c r="GC31" s="277"/>
      <c r="GD31" s="277"/>
      <c r="GE31" s="277"/>
      <c r="GF31" s="277"/>
      <c r="GG31" s="277"/>
      <c r="GH31" s="277"/>
      <c r="GI31" s="277"/>
      <c r="GJ31" s="277"/>
      <c r="GK31" s="277"/>
      <c r="GL31" s="277"/>
      <c r="GM31" s="277"/>
      <c r="GN31" s="277"/>
      <c r="GO31" s="277"/>
      <c r="GP31" s="277"/>
      <c r="GQ31" s="277"/>
      <c r="GR31" s="277"/>
      <c r="GS31" s="277"/>
      <c r="GT31" s="277"/>
      <c r="GU31" s="277"/>
      <c r="GV31" s="277"/>
      <c r="GW31" s="277"/>
      <c r="GX31" s="277"/>
      <c r="GY31" s="277"/>
      <c r="GZ31" s="277"/>
      <c r="HA31" s="277"/>
      <c r="HB31" s="277"/>
      <c r="HC31" s="277"/>
      <c r="HD31" s="277"/>
      <c r="HE31" s="277"/>
      <c r="HF31" s="277"/>
      <c r="HG31" s="277"/>
      <c r="HH31" s="277"/>
      <c r="HI31" s="277"/>
      <c r="HJ31" s="277"/>
      <c r="HK31" s="277"/>
      <c r="HL31" s="277"/>
      <c r="HM31" s="277"/>
      <c r="HN31" s="277"/>
      <c r="HO31" s="277"/>
      <c r="HP31" s="277"/>
      <c r="HQ31" s="277"/>
      <c r="HR31" s="277"/>
      <c r="HS31" s="277"/>
      <c r="HT31" s="277"/>
      <c r="HU31" s="277"/>
      <c r="HV31" s="277"/>
      <c r="HW31" s="277"/>
      <c r="HX31" s="277"/>
      <c r="HY31" s="277"/>
      <c r="HZ31" s="277"/>
      <c r="IA31" s="277"/>
      <c r="IB31" s="277"/>
      <c r="IC31" s="277"/>
      <c r="ID31" s="277"/>
      <c r="IE31" s="277"/>
      <c r="IF31" s="277"/>
      <c r="IG31" s="277"/>
      <c r="IH31" s="277"/>
      <c r="II31" s="277"/>
      <c r="IJ31" s="277"/>
      <c r="IK31" s="277"/>
      <c r="IL31" s="277"/>
      <c r="IM31" s="277"/>
      <c r="IN31" s="277"/>
      <c r="IO31" s="277"/>
      <c r="IP31" s="277"/>
      <c r="IQ31" s="277"/>
      <c r="IR31" s="277"/>
      <c r="IS31" s="277"/>
      <c r="IT31" s="277"/>
      <c r="IU31" s="277"/>
      <c r="IV31" s="277"/>
    </row>
    <row r="32" spans="1:256" x14ac:dyDescent="0.3">
      <c r="A32" s="295"/>
      <c r="B32" s="277"/>
      <c r="C32" s="277"/>
      <c r="D32" s="277"/>
      <c r="E32" s="296"/>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S32" s="277"/>
      <c r="BT32" s="277"/>
      <c r="BU32" s="277"/>
      <c r="BV32" s="277"/>
      <c r="BW32" s="277"/>
      <c r="BX32" s="277"/>
      <c r="BY32" s="277"/>
      <c r="BZ32" s="277"/>
      <c r="CA32" s="277"/>
      <c r="CB32" s="277"/>
      <c r="CC32" s="277"/>
      <c r="CD32" s="277"/>
      <c r="CE32" s="277"/>
      <c r="CF32" s="277"/>
      <c r="CG32" s="277"/>
      <c r="CH32" s="277"/>
      <c r="CI32" s="277"/>
      <c r="CJ32" s="277"/>
      <c r="CK32" s="277"/>
      <c r="CL32" s="277"/>
      <c r="CM32" s="277"/>
      <c r="CN32" s="277"/>
      <c r="CO32" s="277"/>
      <c r="CP32" s="277"/>
      <c r="CQ32" s="277"/>
      <c r="CR32" s="277"/>
      <c r="CS32" s="277"/>
      <c r="CT32" s="277"/>
      <c r="CU32" s="277"/>
      <c r="CV32" s="277"/>
      <c r="CW32" s="277"/>
      <c r="CX32" s="277"/>
      <c r="CY32" s="277"/>
      <c r="CZ32" s="277"/>
      <c r="DA32" s="277"/>
      <c r="DB32" s="277"/>
      <c r="DC32" s="277"/>
      <c r="DD32" s="277"/>
      <c r="DE32" s="277"/>
      <c r="DF32" s="277"/>
      <c r="DG32" s="277"/>
      <c r="DH32" s="277"/>
      <c r="DI32" s="277"/>
      <c r="DJ32" s="277"/>
      <c r="DK32" s="277"/>
      <c r="DL32" s="277"/>
      <c r="DM32" s="277"/>
      <c r="DN32" s="277"/>
      <c r="DO32" s="277"/>
      <c r="DP32" s="277"/>
      <c r="DQ32" s="277"/>
      <c r="DR32" s="277"/>
      <c r="DS32" s="277"/>
      <c r="DT32" s="277"/>
      <c r="DU32" s="277"/>
      <c r="DV32" s="277"/>
      <c r="DW32" s="277"/>
      <c r="DX32" s="277"/>
      <c r="DY32" s="277"/>
      <c r="DZ32" s="277"/>
      <c r="EA32" s="277"/>
      <c r="EB32" s="277"/>
      <c r="EC32" s="277"/>
      <c r="ED32" s="277"/>
      <c r="EE32" s="277"/>
      <c r="EF32" s="277"/>
      <c r="EG32" s="277"/>
      <c r="EH32" s="277"/>
      <c r="EI32" s="277"/>
      <c r="EJ32" s="277"/>
      <c r="EK32" s="277"/>
      <c r="EL32" s="277"/>
      <c r="EM32" s="277"/>
      <c r="EN32" s="277"/>
      <c r="EO32" s="277"/>
      <c r="EP32" s="277"/>
      <c r="EQ32" s="277"/>
      <c r="ER32" s="277"/>
      <c r="ES32" s="277"/>
      <c r="ET32" s="277"/>
      <c r="EU32" s="277"/>
      <c r="EV32" s="277"/>
      <c r="EW32" s="277"/>
      <c r="EX32" s="277"/>
      <c r="EY32" s="277"/>
      <c r="EZ32" s="277"/>
      <c r="FA32" s="277"/>
      <c r="FB32" s="277"/>
      <c r="FC32" s="277"/>
      <c r="FD32" s="277"/>
      <c r="FE32" s="277"/>
      <c r="FF32" s="277"/>
      <c r="FG32" s="277"/>
      <c r="FH32" s="277"/>
      <c r="FI32" s="277"/>
      <c r="FJ32" s="277"/>
      <c r="FK32" s="277"/>
      <c r="FL32" s="277"/>
      <c r="FM32" s="277"/>
      <c r="FN32" s="277"/>
      <c r="FO32" s="277"/>
      <c r="FP32" s="277"/>
      <c r="FQ32" s="277"/>
      <c r="FR32" s="277"/>
      <c r="FS32" s="277"/>
      <c r="FT32" s="277"/>
      <c r="FU32" s="277"/>
      <c r="FV32" s="277"/>
      <c r="FW32" s="277"/>
      <c r="FX32" s="277"/>
      <c r="FY32" s="277"/>
      <c r="FZ32" s="277"/>
      <c r="GA32" s="277"/>
      <c r="GB32" s="277"/>
      <c r="GC32" s="277"/>
      <c r="GD32" s="277"/>
      <c r="GE32" s="277"/>
      <c r="GF32" s="277"/>
      <c r="GG32" s="277"/>
      <c r="GH32" s="277"/>
      <c r="GI32" s="277"/>
      <c r="GJ32" s="277"/>
      <c r="GK32" s="277"/>
      <c r="GL32" s="277"/>
      <c r="GM32" s="277"/>
      <c r="GN32" s="277"/>
      <c r="GO32" s="277"/>
      <c r="GP32" s="277"/>
      <c r="GQ32" s="277"/>
      <c r="GR32" s="277"/>
      <c r="GS32" s="277"/>
      <c r="GT32" s="277"/>
      <c r="GU32" s="277"/>
      <c r="GV32" s="277"/>
      <c r="GW32" s="277"/>
      <c r="GX32" s="277"/>
      <c r="GY32" s="277"/>
      <c r="GZ32" s="277"/>
      <c r="HA32" s="277"/>
      <c r="HB32" s="277"/>
      <c r="HC32" s="277"/>
      <c r="HD32" s="277"/>
      <c r="HE32" s="277"/>
      <c r="HF32" s="277"/>
      <c r="HG32" s="277"/>
      <c r="HH32" s="277"/>
      <c r="HI32" s="277"/>
      <c r="HJ32" s="277"/>
      <c r="HK32" s="277"/>
      <c r="HL32" s="277"/>
      <c r="HM32" s="277"/>
      <c r="HN32" s="277"/>
      <c r="HO32" s="277"/>
      <c r="HP32" s="277"/>
      <c r="HQ32" s="277"/>
      <c r="HR32" s="277"/>
      <c r="HS32" s="277"/>
      <c r="HT32" s="277"/>
      <c r="HU32" s="277"/>
      <c r="HV32" s="277"/>
      <c r="HW32" s="277"/>
      <c r="HX32" s="277"/>
      <c r="HY32" s="277"/>
      <c r="HZ32" s="277"/>
      <c r="IA32" s="277"/>
      <c r="IB32" s="277"/>
      <c r="IC32" s="277"/>
      <c r="ID32" s="277"/>
      <c r="IE32" s="277"/>
      <c r="IF32" s="277"/>
      <c r="IG32" s="277"/>
      <c r="IH32" s="277"/>
      <c r="II32" s="277"/>
      <c r="IJ32" s="277"/>
      <c r="IK32" s="277"/>
      <c r="IL32" s="277"/>
      <c r="IM32" s="277"/>
      <c r="IN32" s="277"/>
      <c r="IO32" s="277"/>
      <c r="IP32" s="277"/>
      <c r="IQ32" s="277"/>
      <c r="IR32" s="277"/>
      <c r="IS32" s="277"/>
      <c r="IT32" s="277"/>
      <c r="IU32" s="277"/>
      <c r="IV32" s="277"/>
    </row>
    <row r="33" spans="1:256" x14ac:dyDescent="0.3">
      <c r="A33" s="295"/>
      <c r="B33" s="277"/>
      <c r="C33" s="277"/>
      <c r="D33" s="277"/>
      <c r="E33" s="296"/>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S33" s="277"/>
      <c r="BT33" s="277"/>
      <c r="BU33" s="277"/>
      <c r="BV33" s="277"/>
      <c r="BW33" s="277"/>
      <c r="BX33" s="277"/>
      <c r="BY33" s="277"/>
      <c r="BZ33" s="277"/>
      <c r="CA33" s="277"/>
      <c r="CB33" s="277"/>
      <c r="CC33" s="277"/>
      <c r="CD33" s="277"/>
      <c r="CE33" s="277"/>
      <c r="CF33" s="277"/>
      <c r="CG33" s="277"/>
      <c r="CH33" s="277"/>
      <c r="CI33" s="277"/>
      <c r="CJ33" s="277"/>
      <c r="CK33" s="277"/>
      <c r="CL33" s="277"/>
      <c r="CM33" s="277"/>
      <c r="CN33" s="277"/>
      <c r="CO33" s="277"/>
      <c r="CP33" s="277"/>
      <c r="CQ33" s="277"/>
      <c r="CR33" s="277"/>
      <c r="CS33" s="277"/>
      <c r="CT33" s="277"/>
      <c r="CU33" s="277"/>
      <c r="CV33" s="277"/>
      <c r="CW33" s="277"/>
      <c r="CX33" s="277"/>
      <c r="CY33" s="277"/>
      <c r="CZ33" s="277"/>
      <c r="DA33" s="277"/>
      <c r="DB33" s="277"/>
      <c r="DC33" s="277"/>
      <c r="DD33" s="277"/>
      <c r="DE33" s="277"/>
      <c r="DF33" s="277"/>
      <c r="DG33" s="277"/>
      <c r="DH33" s="277"/>
      <c r="DI33" s="277"/>
      <c r="DJ33" s="277"/>
      <c r="DK33" s="277"/>
      <c r="DL33" s="277"/>
      <c r="DM33" s="277"/>
      <c r="DN33" s="277"/>
      <c r="DO33" s="277"/>
      <c r="DP33" s="277"/>
      <c r="DQ33" s="277"/>
      <c r="DR33" s="277"/>
      <c r="DS33" s="277"/>
      <c r="DT33" s="277"/>
      <c r="DU33" s="277"/>
      <c r="DV33" s="277"/>
      <c r="DW33" s="277"/>
      <c r="DX33" s="277"/>
      <c r="DY33" s="277"/>
      <c r="DZ33" s="277"/>
      <c r="EA33" s="277"/>
      <c r="EB33" s="277"/>
      <c r="EC33" s="277"/>
      <c r="ED33" s="277"/>
      <c r="EE33" s="277"/>
      <c r="EF33" s="277"/>
      <c r="EG33" s="277"/>
      <c r="EH33" s="277"/>
      <c r="EI33" s="277"/>
      <c r="EJ33" s="277"/>
      <c r="EK33" s="277"/>
      <c r="EL33" s="277"/>
      <c r="EM33" s="277"/>
      <c r="EN33" s="277"/>
      <c r="EO33" s="277"/>
      <c r="EP33" s="277"/>
      <c r="EQ33" s="277"/>
      <c r="ER33" s="277"/>
      <c r="ES33" s="277"/>
      <c r="ET33" s="277"/>
      <c r="EU33" s="277"/>
      <c r="EV33" s="277"/>
      <c r="EW33" s="277"/>
      <c r="EX33" s="277"/>
      <c r="EY33" s="277"/>
      <c r="EZ33" s="277"/>
      <c r="FA33" s="277"/>
      <c r="FB33" s="277"/>
      <c r="FC33" s="277"/>
      <c r="FD33" s="277"/>
      <c r="FE33" s="277"/>
      <c r="FF33" s="277"/>
      <c r="FG33" s="277"/>
      <c r="FH33" s="277"/>
      <c r="FI33" s="277"/>
      <c r="FJ33" s="277"/>
      <c r="FK33" s="277"/>
      <c r="FL33" s="277"/>
      <c r="FM33" s="277"/>
      <c r="FN33" s="277"/>
      <c r="FO33" s="277"/>
      <c r="FP33" s="277"/>
      <c r="FQ33" s="277"/>
      <c r="FR33" s="277"/>
      <c r="FS33" s="277"/>
      <c r="FT33" s="277"/>
      <c r="FU33" s="277"/>
      <c r="FV33" s="277"/>
      <c r="FW33" s="277"/>
      <c r="FX33" s="277"/>
      <c r="FY33" s="277"/>
      <c r="FZ33" s="277"/>
      <c r="GA33" s="277"/>
      <c r="GB33" s="277"/>
      <c r="GC33" s="277"/>
      <c r="GD33" s="277"/>
      <c r="GE33" s="277"/>
      <c r="GF33" s="277"/>
      <c r="GG33" s="277"/>
      <c r="GH33" s="277"/>
      <c r="GI33" s="277"/>
      <c r="GJ33" s="277"/>
      <c r="GK33" s="277"/>
      <c r="GL33" s="277"/>
      <c r="GM33" s="277"/>
      <c r="GN33" s="277"/>
      <c r="GO33" s="277"/>
      <c r="GP33" s="277"/>
      <c r="GQ33" s="277"/>
      <c r="GR33" s="277"/>
      <c r="GS33" s="277"/>
      <c r="GT33" s="277"/>
      <c r="GU33" s="277"/>
      <c r="GV33" s="277"/>
      <c r="GW33" s="277"/>
      <c r="GX33" s="277"/>
      <c r="GY33" s="277"/>
      <c r="GZ33" s="277"/>
      <c r="HA33" s="277"/>
      <c r="HB33" s="277"/>
      <c r="HC33" s="277"/>
      <c r="HD33" s="277"/>
      <c r="HE33" s="277"/>
      <c r="HF33" s="277"/>
      <c r="HG33" s="277"/>
      <c r="HH33" s="277"/>
      <c r="HI33" s="277"/>
      <c r="HJ33" s="277"/>
      <c r="HK33" s="277"/>
      <c r="HL33" s="277"/>
      <c r="HM33" s="277"/>
      <c r="HN33" s="277"/>
      <c r="HO33" s="277"/>
      <c r="HP33" s="277"/>
      <c r="HQ33" s="277"/>
      <c r="HR33" s="277"/>
      <c r="HS33" s="277"/>
      <c r="HT33" s="277"/>
      <c r="HU33" s="277"/>
      <c r="HV33" s="277"/>
      <c r="HW33" s="277"/>
      <c r="HX33" s="277"/>
      <c r="HY33" s="277"/>
      <c r="HZ33" s="277"/>
      <c r="IA33" s="277"/>
      <c r="IB33" s="277"/>
      <c r="IC33" s="277"/>
      <c r="ID33" s="277"/>
      <c r="IE33" s="277"/>
      <c r="IF33" s="277"/>
      <c r="IG33" s="277"/>
      <c r="IH33" s="277"/>
      <c r="II33" s="277"/>
      <c r="IJ33" s="277"/>
      <c r="IK33" s="277"/>
      <c r="IL33" s="277"/>
      <c r="IM33" s="277"/>
      <c r="IN33" s="277"/>
      <c r="IO33" s="277"/>
      <c r="IP33" s="277"/>
      <c r="IQ33" s="277"/>
      <c r="IR33" s="277"/>
      <c r="IS33" s="277"/>
      <c r="IT33" s="277"/>
      <c r="IU33" s="277"/>
      <c r="IV33" s="277"/>
    </row>
    <row r="34" spans="1:256" x14ac:dyDescent="0.3">
      <c r="A34" s="295"/>
      <c r="B34" s="277"/>
      <c r="C34" s="277"/>
      <c r="D34" s="297"/>
      <c r="E34" s="296"/>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7"/>
      <c r="CB34" s="277"/>
      <c r="CC34" s="277"/>
      <c r="CD34" s="277"/>
      <c r="CE34" s="277"/>
      <c r="CF34" s="277"/>
      <c r="CG34" s="277"/>
      <c r="CH34" s="277"/>
      <c r="CI34" s="277"/>
      <c r="CJ34" s="277"/>
      <c r="CK34" s="277"/>
      <c r="CL34" s="277"/>
      <c r="CM34" s="277"/>
      <c r="CN34" s="277"/>
      <c r="CO34" s="277"/>
      <c r="CP34" s="277"/>
      <c r="CQ34" s="277"/>
      <c r="CR34" s="277"/>
      <c r="CS34" s="277"/>
      <c r="CT34" s="277"/>
      <c r="CU34" s="277"/>
      <c r="CV34" s="277"/>
      <c r="CW34" s="277"/>
      <c r="CX34" s="277"/>
      <c r="CY34" s="277"/>
      <c r="CZ34" s="277"/>
      <c r="DA34" s="277"/>
      <c r="DB34" s="277"/>
      <c r="DC34" s="277"/>
      <c r="DD34" s="277"/>
      <c r="DE34" s="277"/>
      <c r="DF34" s="277"/>
      <c r="DG34" s="277"/>
      <c r="DH34" s="277"/>
      <c r="DI34" s="277"/>
      <c r="DJ34" s="277"/>
      <c r="DK34" s="277"/>
      <c r="DL34" s="277"/>
      <c r="DM34" s="277"/>
      <c r="DN34" s="277"/>
      <c r="DO34" s="277"/>
      <c r="DP34" s="277"/>
      <c r="DQ34" s="277"/>
      <c r="DR34" s="277"/>
      <c r="DS34" s="277"/>
      <c r="DT34" s="277"/>
      <c r="DU34" s="277"/>
      <c r="DV34" s="277"/>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7"/>
      <c r="FZ34" s="277"/>
      <c r="GA34" s="277"/>
      <c r="GB34" s="277"/>
      <c r="GC34" s="277"/>
      <c r="GD34" s="277"/>
      <c r="GE34" s="277"/>
      <c r="GF34" s="277"/>
      <c r="GG34" s="277"/>
      <c r="GH34" s="277"/>
      <c r="GI34" s="277"/>
      <c r="GJ34" s="277"/>
      <c r="GK34" s="277"/>
      <c r="GL34" s="277"/>
      <c r="GM34" s="277"/>
      <c r="GN34" s="277"/>
      <c r="GO34" s="277"/>
      <c r="GP34" s="277"/>
      <c r="GQ34" s="277"/>
      <c r="GR34" s="277"/>
      <c r="GS34" s="277"/>
      <c r="GT34" s="277"/>
      <c r="GU34" s="277"/>
      <c r="GV34" s="277"/>
      <c r="GW34" s="277"/>
      <c r="GX34" s="277"/>
      <c r="GY34" s="277"/>
      <c r="GZ34" s="277"/>
      <c r="HA34" s="277"/>
      <c r="HB34" s="277"/>
      <c r="HC34" s="277"/>
      <c r="HD34" s="277"/>
      <c r="HE34" s="277"/>
      <c r="HF34" s="277"/>
      <c r="HG34" s="277"/>
      <c r="HH34" s="277"/>
      <c r="HI34" s="277"/>
      <c r="HJ34" s="277"/>
      <c r="HK34" s="277"/>
      <c r="HL34" s="277"/>
      <c r="HM34" s="277"/>
      <c r="HN34" s="277"/>
      <c r="HO34" s="277"/>
      <c r="HP34" s="277"/>
      <c r="HQ34" s="277"/>
      <c r="HR34" s="277"/>
      <c r="HS34" s="277"/>
      <c r="HT34" s="277"/>
      <c r="HU34" s="277"/>
      <c r="HV34" s="277"/>
      <c r="HW34" s="277"/>
      <c r="HX34" s="277"/>
      <c r="HY34" s="277"/>
      <c r="HZ34" s="277"/>
      <c r="IA34" s="277"/>
      <c r="IB34" s="277"/>
      <c r="IC34" s="277"/>
      <c r="ID34" s="277"/>
      <c r="IE34" s="277"/>
      <c r="IF34" s="277"/>
      <c r="IG34" s="277"/>
      <c r="IH34" s="277"/>
      <c r="II34" s="277"/>
      <c r="IJ34" s="277"/>
      <c r="IK34" s="277"/>
      <c r="IL34" s="277"/>
      <c r="IM34" s="277"/>
      <c r="IN34" s="277"/>
      <c r="IO34" s="277"/>
      <c r="IP34" s="277"/>
      <c r="IQ34" s="277"/>
      <c r="IR34" s="277"/>
      <c r="IS34" s="277"/>
      <c r="IT34" s="277"/>
      <c r="IU34" s="277"/>
      <c r="IV34" s="277"/>
    </row>
    <row r="35" spans="1:256" x14ac:dyDescent="0.3">
      <c r="A35" s="295"/>
      <c r="B35" s="277"/>
      <c r="C35" s="277"/>
      <c r="D35" s="277"/>
      <c r="E35" s="296"/>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7"/>
      <c r="BQ35" s="277"/>
      <c r="BR35" s="277"/>
      <c r="BS35" s="277"/>
      <c r="BT35" s="277"/>
      <c r="BU35" s="277"/>
      <c r="BV35" s="277"/>
      <c r="BW35" s="277"/>
      <c r="BX35" s="277"/>
      <c r="BY35" s="277"/>
      <c r="BZ35" s="277"/>
      <c r="CA35" s="277"/>
      <c r="CB35" s="277"/>
      <c r="CC35" s="277"/>
      <c r="CD35" s="277"/>
      <c r="CE35" s="277"/>
      <c r="CF35" s="277"/>
      <c r="CG35" s="277"/>
      <c r="CH35" s="277"/>
      <c r="CI35" s="277"/>
      <c r="CJ35" s="277"/>
      <c r="CK35" s="277"/>
      <c r="CL35" s="277"/>
      <c r="CM35" s="277"/>
      <c r="CN35" s="277"/>
      <c r="CO35" s="277"/>
      <c r="CP35" s="277"/>
      <c r="CQ35" s="277"/>
      <c r="CR35" s="277"/>
      <c r="CS35" s="277"/>
      <c r="CT35" s="277"/>
      <c r="CU35" s="277"/>
      <c r="CV35" s="277"/>
      <c r="CW35" s="277"/>
      <c r="CX35" s="277"/>
      <c r="CY35" s="277"/>
      <c r="CZ35" s="277"/>
      <c r="DA35" s="277"/>
      <c r="DB35" s="277"/>
      <c r="DC35" s="277"/>
      <c r="DD35" s="277"/>
      <c r="DE35" s="277"/>
      <c r="DF35" s="277"/>
      <c r="DG35" s="277"/>
      <c r="DH35" s="277"/>
      <c r="DI35" s="277"/>
      <c r="DJ35" s="277"/>
      <c r="DK35" s="277"/>
      <c r="DL35" s="277"/>
      <c r="DM35" s="277"/>
      <c r="DN35" s="277"/>
      <c r="DO35" s="277"/>
      <c r="DP35" s="277"/>
      <c r="DQ35" s="277"/>
      <c r="DR35" s="277"/>
      <c r="DS35" s="277"/>
      <c r="DT35" s="277"/>
      <c r="DU35" s="277"/>
      <c r="DV35" s="277"/>
      <c r="DW35" s="277"/>
      <c r="DX35" s="277"/>
      <c r="DY35" s="277"/>
      <c r="DZ35" s="277"/>
      <c r="EA35" s="277"/>
      <c r="EB35" s="277"/>
      <c r="EC35" s="277"/>
      <c r="ED35" s="277"/>
      <c r="EE35" s="277"/>
      <c r="EF35" s="277"/>
      <c r="EG35" s="277"/>
      <c r="EH35" s="277"/>
      <c r="EI35" s="277"/>
      <c r="EJ35" s="277"/>
      <c r="EK35" s="277"/>
      <c r="EL35" s="277"/>
      <c r="EM35" s="277"/>
      <c r="EN35" s="277"/>
      <c r="EO35" s="277"/>
      <c r="EP35" s="277"/>
      <c r="EQ35" s="277"/>
      <c r="ER35" s="277"/>
      <c r="ES35" s="277"/>
      <c r="ET35" s="277"/>
      <c r="EU35" s="277"/>
      <c r="EV35" s="277"/>
      <c r="EW35" s="277"/>
      <c r="EX35" s="277"/>
      <c r="EY35" s="277"/>
      <c r="EZ35" s="277"/>
      <c r="FA35" s="277"/>
      <c r="FB35" s="277"/>
      <c r="FC35" s="277"/>
      <c r="FD35" s="277"/>
      <c r="FE35" s="277"/>
      <c r="FF35" s="277"/>
      <c r="FG35" s="277"/>
      <c r="FH35" s="277"/>
      <c r="FI35" s="277"/>
      <c r="FJ35" s="277"/>
      <c r="FK35" s="277"/>
      <c r="FL35" s="277"/>
      <c r="FM35" s="277"/>
      <c r="FN35" s="277"/>
      <c r="FO35" s="277"/>
      <c r="FP35" s="277"/>
      <c r="FQ35" s="277"/>
      <c r="FR35" s="277"/>
      <c r="FS35" s="277"/>
      <c r="FT35" s="277"/>
      <c r="FU35" s="277"/>
      <c r="FV35" s="277"/>
      <c r="FW35" s="277"/>
      <c r="FX35" s="277"/>
      <c r="FY35" s="277"/>
      <c r="FZ35" s="277"/>
      <c r="GA35" s="277"/>
      <c r="GB35" s="277"/>
      <c r="GC35" s="277"/>
      <c r="GD35" s="277"/>
      <c r="GE35" s="277"/>
      <c r="GF35" s="277"/>
      <c r="GG35" s="277"/>
      <c r="GH35" s="277"/>
      <c r="GI35" s="277"/>
      <c r="GJ35" s="277"/>
      <c r="GK35" s="277"/>
      <c r="GL35" s="277"/>
      <c r="GM35" s="277"/>
      <c r="GN35" s="277"/>
      <c r="GO35" s="277"/>
      <c r="GP35" s="277"/>
      <c r="GQ35" s="277"/>
      <c r="GR35" s="277"/>
      <c r="GS35" s="277"/>
      <c r="GT35" s="277"/>
      <c r="GU35" s="277"/>
      <c r="GV35" s="277"/>
      <c r="GW35" s="277"/>
      <c r="GX35" s="277"/>
      <c r="GY35" s="277"/>
      <c r="GZ35" s="277"/>
      <c r="HA35" s="277"/>
      <c r="HB35" s="277"/>
      <c r="HC35" s="277"/>
      <c r="HD35" s="277"/>
      <c r="HE35" s="277"/>
      <c r="HF35" s="277"/>
      <c r="HG35" s="277"/>
      <c r="HH35" s="277"/>
      <c r="HI35" s="277"/>
      <c r="HJ35" s="277"/>
      <c r="HK35" s="277"/>
      <c r="HL35" s="277"/>
      <c r="HM35" s="277"/>
      <c r="HN35" s="277"/>
      <c r="HO35" s="277"/>
      <c r="HP35" s="277"/>
      <c r="HQ35" s="277"/>
      <c r="HR35" s="277"/>
      <c r="HS35" s="277"/>
      <c r="HT35" s="277"/>
      <c r="HU35" s="277"/>
      <c r="HV35" s="277"/>
      <c r="HW35" s="277"/>
      <c r="HX35" s="277"/>
      <c r="HY35" s="277"/>
      <c r="HZ35" s="277"/>
      <c r="IA35" s="277"/>
      <c r="IB35" s="277"/>
      <c r="IC35" s="277"/>
      <c r="ID35" s="277"/>
      <c r="IE35" s="277"/>
      <c r="IF35" s="277"/>
      <c r="IG35" s="277"/>
      <c r="IH35" s="277"/>
      <c r="II35" s="277"/>
      <c r="IJ35" s="277"/>
      <c r="IK35" s="277"/>
      <c r="IL35" s="277"/>
      <c r="IM35" s="277"/>
      <c r="IN35" s="277"/>
      <c r="IO35" s="277"/>
      <c r="IP35" s="277"/>
      <c r="IQ35" s="277"/>
      <c r="IR35" s="277"/>
      <c r="IS35" s="277"/>
      <c r="IT35" s="277"/>
      <c r="IU35" s="277"/>
      <c r="IV35" s="277"/>
    </row>
    <row r="36" spans="1:256" x14ac:dyDescent="0.3">
      <c r="A36" s="295"/>
      <c r="B36" s="277"/>
      <c r="C36" s="277"/>
      <c r="D36" s="277"/>
      <c r="E36" s="296"/>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7"/>
      <c r="BR36" s="277"/>
      <c r="BS36" s="277"/>
      <c r="BT36" s="277"/>
      <c r="BU36" s="277"/>
      <c r="BV36" s="277"/>
      <c r="BW36" s="277"/>
      <c r="BX36" s="277"/>
      <c r="BY36" s="277"/>
      <c r="BZ36" s="277"/>
      <c r="CA36" s="277"/>
      <c r="CB36" s="277"/>
      <c r="CC36" s="277"/>
      <c r="CD36" s="277"/>
      <c r="CE36" s="277"/>
      <c r="CF36" s="277"/>
      <c r="CG36" s="277"/>
      <c r="CH36" s="277"/>
      <c r="CI36" s="277"/>
      <c r="CJ36" s="277"/>
      <c r="CK36" s="277"/>
      <c r="CL36" s="277"/>
      <c r="CM36" s="277"/>
      <c r="CN36" s="277"/>
      <c r="CO36" s="277"/>
      <c r="CP36" s="277"/>
      <c r="CQ36" s="277"/>
      <c r="CR36" s="277"/>
      <c r="CS36" s="277"/>
      <c r="CT36" s="277"/>
      <c r="CU36" s="277"/>
      <c r="CV36" s="277"/>
      <c r="CW36" s="277"/>
      <c r="CX36" s="277"/>
      <c r="CY36" s="277"/>
      <c r="CZ36" s="277"/>
      <c r="DA36" s="277"/>
      <c r="DB36" s="277"/>
      <c r="DC36" s="277"/>
      <c r="DD36" s="277"/>
      <c r="DE36" s="277"/>
      <c r="DF36" s="277"/>
      <c r="DG36" s="277"/>
      <c r="DH36" s="277"/>
      <c r="DI36" s="277"/>
      <c r="DJ36" s="277"/>
      <c r="DK36" s="277"/>
      <c r="DL36" s="277"/>
      <c r="DM36" s="277"/>
      <c r="DN36" s="277"/>
      <c r="DO36" s="277"/>
      <c r="DP36" s="277"/>
      <c r="DQ36" s="277"/>
      <c r="DR36" s="277"/>
      <c r="DS36" s="277"/>
      <c r="DT36" s="277"/>
      <c r="DU36" s="277"/>
      <c r="DV36" s="277"/>
      <c r="DW36" s="277"/>
      <c r="DX36" s="277"/>
      <c r="DY36" s="277"/>
      <c r="DZ36" s="277"/>
      <c r="EA36" s="277"/>
      <c r="EB36" s="277"/>
      <c r="EC36" s="277"/>
      <c r="ED36" s="277"/>
      <c r="EE36" s="277"/>
      <c r="EF36" s="277"/>
      <c r="EG36" s="277"/>
      <c r="EH36" s="277"/>
      <c r="EI36" s="277"/>
      <c r="EJ36" s="277"/>
      <c r="EK36" s="277"/>
      <c r="EL36" s="277"/>
      <c r="EM36" s="277"/>
      <c r="EN36" s="277"/>
      <c r="EO36" s="277"/>
      <c r="EP36" s="277"/>
      <c r="EQ36" s="277"/>
      <c r="ER36" s="277"/>
      <c r="ES36" s="277"/>
      <c r="ET36" s="277"/>
      <c r="EU36" s="277"/>
      <c r="EV36" s="277"/>
      <c r="EW36" s="277"/>
      <c r="EX36" s="277"/>
      <c r="EY36" s="277"/>
      <c r="EZ36" s="277"/>
      <c r="FA36" s="277"/>
      <c r="FB36" s="277"/>
      <c r="FC36" s="277"/>
      <c r="FD36" s="277"/>
      <c r="FE36" s="277"/>
      <c r="FF36" s="277"/>
      <c r="FG36" s="277"/>
      <c r="FH36" s="277"/>
      <c r="FI36" s="277"/>
      <c r="FJ36" s="277"/>
      <c r="FK36" s="277"/>
      <c r="FL36" s="277"/>
      <c r="FM36" s="277"/>
      <c r="FN36" s="277"/>
      <c r="FO36" s="277"/>
      <c r="FP36" s="277"/>
      <c r="FQ36" s="277"/>
      <c r="FR36" s="277"/>
      <c r="FS36" s="277"/>
      <c r="FT36" s="277"/>
      <c r="FU36" s="277"/>
      <c r="FV36" s="277"/>
      <c r="FW36" s="277"/>
      <c r="FX36" s="277"/>
      <c r="FY36" s="277"/>
      <c r="FZ36" s="277"/>
      <c r="GA36" s="277"/>
      <c r="GB36" s="277"/>
      <c r="GC36" s="277"/>
      <c r="GD36" s="277"/>
      <c r="GE36" s="277"/>
      <c r="GF36" s="277"/>
      <c r="GG36" s="277"/>
      <c r="GH36" s="277"/>
      <c r="GI36" s="277"/>
      <c r="GJ36" s="277"/>
      <c r="GK36" s="277"/>
      <c r="GL36" s="277"/>
      <c r="GM36" s="277"/>
      <c r="GN36" s="277"/>
      <c r="GO36" s="277"/>
      <c r="GP36" s="277"/>
      <c r="GQ36" s="277"/>
      <c r="GR36" s="277"/>
      <c r="GS36" s="277"/>
      <c r="GT36" s="277"/>
      <c r="GU36" s="277"/>
      <c r="GV36" s="277"/>
      <c r="GW36" s="277"/>
      <c r="GX36" s="277"/>
      <c r="GY36" s="277"/>
      <c r="GZ36" s="277"/>
      <c r="HA36" s="277"/>
      <c r="HB36" s="277"/>
      <c r="HC36" s="277"/>
      <c r="HD36" s="277"/>
      <c r="HE36" s="277"/>
      <c r="HF36" s="277"/>
      <c r="HG36" s="277"/>
      <c r="HH36" s="277"/>
      <c r="HI36" s="277"/>
      <c r="HJ36" s="277"/>
      <c r="HK36" s="277"/>
      <c r="HL36" s="277"/>
      <c r="HM36" s="277"/>
      <c r="HN36" s="277"/>
      <c r="HO36" s="277"/>
      <c r="HP36" s="277"/>
      <c r="HQ36" s="277"/>
      <c r="HR36" s="277"/>
      <c r="HS36" s="277"/>
      <c r="HT36" s="277"/>
      <c r="HU36" s="277"/>
      <c r="HV36" s="277"/>
      <c r="HW36" s="277"/>
      <c r="HX36" s="277"/>
      <c r="HY36" s="277"/>
      <c r="HZ36" s="277"/>
      <c r="IA36" s="277"/>
      <c r="IB36" s="277"/>
      <c r="IC36" s="277"/>
      <c r="ID36" s="277"/>
      <c r="IE36" s="277"/>
      <c r="IF36" s="277"/>
      <c r="IG36" s="277"/>
      <c r="IH36" s="277"/>
      <c r="II36" s="277"/>
      <c r="IJ36" s="277"/>
      <c r="IK36" s="277"/>
      <c r="IL36" s="277"/>
      <c r="IM36" s="277"/>
      <c r="IN36" s="277"/>
      <c r="IO36" s="277"/>
      <c r="IP36" s="277"/>
      <c r="IQ36" s="277"/>
      <c r="IR36" s="277"/>
      <c r="IS36" s="277"/>
      <c r="IT36" s="277"/>
      <c r="IU36" s="277"/>
      <c r="IV36" s="277"/>
    </row>
    <row r="37" spans="1:256" x14ac:dyDescent="0.3">
      <c r="A37" s="295"/>
      <c r="B37" s="277"/>
      <c r="C37" s="277"/>
      <c r="D37" s="277"/>
      <c r="E37" s="296"/>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7"/>
      <c r="BR37" s="277"/>
      <c r="BS37" s="277"/>
      <c r="BT37" s="277"/>
      <c r="BU37" s="277"/>
      <c r="BV37" s="277"/>
      <c r="BW37" s="277"/>
      <c r="BX37" s="277"/>
      <c r="BY37" s="277"/>
      <c r="BZ37" s="277"/>
      <c r="CA37" s="277"/>
      <c r="CB37" s="277"/>
      <c r="CC37" s="277"/>
      <c r="CD37" s="277"/>
      <c r="CE37" s="277"/>
      <c r="CF37" s="277"/>
      <c r="CG37" s="277"/>
      <c r="CH37" s="277"/>
      <c r="CI37" s="277"/>
      <c r="CJ37" s="277"/>
      <c r="CK37" s="277"/>
      <c r="CL37" s="277"/>
      <c r="CM37" s="277"/>
      <c r="CN37" s="277"/>
      <c r="CO37" s="277"/>
      <c r="CP37" s="277"/>
      <c r="CQ37" s="277"/>
      <c r="CR37" s="277"/>
      <c r="CS37" s="277"/>
      <c r="CT37" s="277"/>
      <c r="CU37" s="277"/>
      <c r="CV37" s="277"/>
      <c r="CW37" s="277"/>
      <c r="CX37" s="277"/>
      <c r="CY37" s="277"/>
      <c r="CZ37" s="277"/>
      <c r="DA37" s="277"/>
      <c r="DB37" s="277"/>
      <c r="DC37" s="277"/>
      <c r="DD37" s="277"/>
      <c r="DE37" s="277"/>
      <c r="DF37" s="277"/>
      <c r="DG37" s="277"/>
      <c r="DH37" s="277"/>
      <c r="DI37" s="277"/>
      <c r="DJ37" s="277"/>
      <c r="DK37" s="277"/>
      <c r="DL37" s="277"/>
      <c r="DM37" s="277"/>
      <c r="DN37" s="277"/>
      <c r="DO37" s="277"/>
      <c r="DP37" s="277"/>
      <c r="DQ37" s="277"/>
      <c r="DR37" s="277"/>
      <c r="DS37" s="277"/>
      <c r="DT37" s="277"/>
      <c r="DU37" s="277"/>
      <c r="DV37" s="277"/>
      <c r="DW37" s="277"/>
      <c r="DX37" s="277"/>
      <c r="DY37" s="277"/>
      <c r="DZ37" s="277"/>
      <c r="EA37" s="277"/>
      <c r="EB37" s="277"/>
      <c r="EC37" s="277"/>
      <c r="ED37" s="277"/>
      <c r="EE37" s="277"/>
      <c r="EF37" s="277"/>
      <c r="EG37" s="277"/>
      <c r="EH37" s="277"/>
      <c r="EI37" s="277"/>
      <c r="EJ37" s="277"/>
      <c r="EK37" s="277"/>
      <c r="EL37" s="277"/>
      <c r="EM37" s="277"/>
      <c r="EN37" s="277"/>
      <c r="EO37" s="277"/>
      <c r="EP37" s="277"/>
      <c r="EQ37" s="277"/>
      <c r="ER37" s="277"/>
      <c r="ES37" s="277"/>
      <c r="ET37" s="277"/>
      <c r="EU37" s="277"/>
      <c r="EV37" s="277"/>
      <c r="EW37" s="277"/>
      <c r="EX37" s="277"/>
      <c r="EY37" s="277"/>
      <c r="EZ37" s="277"/>
      <c r="FA37" s="277"/>
      <c r="FB37" s="277"/>
      <c r="FC37" s="277"/>
      <c r="FD37" s="277"/>
      <c r="FE37" s="277"/>
      <c r="FF37" s="277"/>
      <c r="FG37" s="277"/>
      <c r="FH37" s="277"/>
      <c r="FI37" s="277"/>
      <c r="FJ37" s="277"/>
      <c r="FK37" s="277"/>
      <c r="FL37" s="277"/>
      <c r="FM37" s="277"/>
      <c r="FN37" s="277"/>
      <c r="FO37" s="277"/>
      <c r="FP37" s="277"/>
      <c r="FQ37" s="277"/>
      <c r="FR37" s="277"/>
      <c r="FS37" s="277"/>
      <c r="FT37" s="277"/>
      <c r="FU37" s="277"/>
      <c r="FV37" s="277"/>
      <c r="FW37" s="277"/>
      <c r="FX37" s="277"/>
      <c r="FY37" s="277"/>
      <c r="FZ37" s="277"/>
      <c r="GA37" s="277"/>
      <c r="GB37" s="277"/>
      <c r="GC37" s="277"/>
      <c r="GD37" s="277"/>
      <c r="GE37" s="277"/>
      <c r="GF37" s="277"/>
      <c r="GG37" s="277"/>
      <c r="GH37" s="277"/>
      <c r="GI37" s="277"/>
      <c r="GJ37" s="277"/>
      <c r="GK37" s="277"/>
      <c r="GL37" s="277"/>
      <c r="GM37" s="277"/>
      <c r="GN37" s="277"/>
      <c r="GO37" s="277"/>
      <c r="GP37" s="277"/>
      <c r="GQ37" s="277"/>
      <c r="GR37" s="277"/>
      <c r="GS37" s="277"/>
      <c r="GT37" s="277"/>
      <c r="GU37" s="277"/>
      <c r="GV37" s="277"/>
      <c r="GW37" s="277"/>
      <c r="GX37" s="277"/>
      <c r="GY37" s="277"/>
      <c r="GZ37" s="277"/>
      <c r="HA37" s="277"/>
      <c r="HB37" s="277"/>
      <c r="HC37" s="277"/>
      <c r="HD37" s="277"/>
      <c r="HE37" s="277"/>
      <c r="HF37" s="277"/>
      <c r="HG37" s="277"/>
      <c r="HH37" s="277"/>
      <c r="HI37" s="277"/>
      <c r="HJ37" s="277"/>
      <c r="HK37" s="277"/>
      <c r="HL37" s="277"/>
      <c r="HM37" s="277"/>
      <c r="HN37" s="277"/>
      <c r="HO37" s="277"/>
      <c r="HP37" s="277"/>
      <c r="HQ37" s="277"/>
      <c r="HR37" s="277"/>
      <c r="HS37" s="277"/>
      <c r="HT37" s="277"/>
      <c r="HU37" s="277"/>
      <c r="HV37" s="277"/>
      <c r="HW37" s="277"/>
      <c r="HX37" s="277"/>
      <c r="HY37" s="277"/>
      <c r="HZ37" s="277"/>
      <c r="IA37" s="277"/>
      <c r="IB37" s="277"/>
      <c r="IC37" s="277"/>
      <c r="ID37" s="277"/>
      <c r="IE37" s="277"/>
      <c r="IF37" s="277"/>
      <c r="IG37" s="277"/>
      <c r="IH37" s="277"/>
      <c r="II37" s="277"/>
      <c r="IJ37" s="277"/>
      <c r="IK37" s="277"/>
      <c r="IL37" s="277"/>
      <c r="IM37" s="277"/>
      <c r="IN37" s="277"/>
      <c r="IO37" s="277"/>
      <c r="IP37" s="277"/>
      <c r="IQ37" s="277"/>
      <c r="IR37" s="277"/>
      <c r="IS37" s="277"/>
      <c r="IT37" s="277"/>
      <c r="IU37" s="277"/>
      <c r="IV37" s="277"/>
    </row>
    <row r="38" spans="1:256" x14ac:dyDescent="0.3">
      <c r="A38" s="295"/>
      <c r="B38" s="277"/>
      <c r="C38" s="277"/>
      <c r="D38" s="277"/>
      <c r="E38" s="296"/>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7"/>
      <c r="BR38" s="277"/>
      <c r="BS38" s="277"/>
      <c r="BT38" s="277"/>
      <c r="BU38" s="277"/>
      <c r="BV38" s="277"/>
      <c r="BW38" s="277"/>
      <c r="BX38" s="277"/>
      <c r="BY38" s="277"/>
      <c r="BZ38" s="277"/>
      <c r="CA38" s="277"/>
      <c r="CB38" s="277"/>
      <c r="CC38" s="277"/>
      <c r="CD38" s="277"/>
      <c r="CE38" s="277"/>
      <c r="CF38" s="277"/>
      <c r="CG38" s="277"/>
      <c r="CH38" s="277"/>
      <c r="CI38" s="277"/>
      <c r="CJ38" s="277"/>
      <c r="CK38" s="277"/>
      <c r="CL38" s="277"/>
      <c r="CM38" s="277"/>
      <c r="CN38" s="277"/>
      <c r="CO38" s="277"/>
      <c r="CP38" s="277"/>
      <c r="CQ38" s="277"/>
      <c r="CR38" s="277"/>
      <c r="CS38" s="277"/>
      <c r="CT38" s="277"/>
      <c r="CU38" s="277"/>
      <c r="CV38" s="277"/>
      <c r="CW38" s="277"/>
      <c r="CX38" s="277"/>
      <c r="CY38" s="277"/>
      <c r="CZ38" s="277"/>
      <c r="DA38" s="277"/>
      <c r="DB38" s="277"/>
      <c r="DC38" s="277"/>
      <c r="DD38" s="277"/>
      <c r="DE38" s="277"/>
      <c r="DF38" s="277"/>
      <c r="DG38" s="277"/>
      <c r="DH38" s="277"/>
      <c r="DI38" s="277"/>
      <c r="DJ38" s="277"/>
      <c r="DK38" s="277"/>
      <c r="DL38" s="277"/>
      <c r="DM38" s="277"/>
      <c r="DN38" s="277"/>
      <c r="DO38" s="277"/>
      <c r="DP38" s="277"/>
      <c r="DQ38" s="277"/>
      <c r="DR38" s="277"/>
      <c r="DS38" s="277"/>
      <c r="DT38" s="277"/>
      <c r="DU38" s="277"/>
      <c r="DV38" s="277"/>
      <c r="DW38" s="277"/>
      <c r="DX38" s="277"/>
      <c r="DY38" s="277"/>
      <c r="DZ38" s="277"/>
      <c r="EA38" s="277"/>
      <c r="EB38" s="277"/>
      <c r="EC38" s="277"/>
      <c r="ED38" s="277"/>
      <c r="EE38" s="277"/>
      <c r="EF38" s="277"/>
      <c r="EG38" s="277"/>
      <c r="EH38" s="277"/>
      <c r="EI38" s="277"/>
      <c r="EJ38" s="277"/>
      <c r="EK38" s="277"/>
      <c r="EL38" s="277"/>
      <c r="EM38" s="277"/>
      <c r="EN38" s="277"/>
      <c r="EO38" s="277"/>
      <c r="EP38" s="277"/>
      <c r="EQ38" s="277"/>
      <c r="ER38" s="277"/>
      <c r="ES38" s="277"/>
      <c r="ET38" s="277"/>
      <c r="EU38" s="277"/>
      <c r="EV38" s="277"/>
      <c r="EW38" s="277"/>
      <c r="EX38" s="277"/>
      <c r="EY38" s="277"/>
      <c r="EZ38" s="277"/>
      <c r="FA38" s="277"/>
      <c r="FB38" s="277"/>
      <c r="FC38" s="277"/>
      <c r="FD38" s="277"/>
      <c r="FE38" s="277"/>
      <c r="FF38" s="277"/>
      <c r="FG38" s="277"/>
      <c r="FH38" s="277"/>
      <c r="FI38" s="277"/>
      <c r="FJ38" s="277"/>
      <c r="FK38" s="277"/>
      <c r="FL38" s="277"/>
      <c r="FM38" s="277"/>
      <c r="FN38" s="277"/>
      <c r="FO38" s="277"/>
      <c r="FP38" s="277"/>
      <c r="FQ38" s="277"/>
      <c r="FR38" s="277"/>
      <c r="FS38" s="277"/>
      <c r="FT38" s="277"/>
      <c r="FU38" s="277"/>
      <c r="FV38" s="277"/>
      <c r="FW38" s="277"/>
      <c r="FX38" s="277"/>
      <c r="FY38" s="277"/>
      <c r="FZ38" s="277"/>
      <c r="GA38" s="277"/>
      <c r="GB38" s="277"/>
      <c r="GC38" s="277"/>
      <c r="GD38" s="277"/>
      <c r="GE38" s="277"/>
      <c r="GF38" s="277"/>
      <c r="GG38" s="277"/>
      <c r="GH38" s="277"/>
      <c r="GI38" s="277"/>
      <c r="GJ38" s="277"/>
      <c r="GK38" s="277"/>
      <c r="GL38" s="277"/>
      <c r="GM38" s="277"/>
      <c r="GN38" s="277"/>
      <c r="GO38" s="277"/>
      <c r="GP38" s="277"/>
      <c r="GQ38" s="277"/>
      <c r="GR38" s="277"/>
      <c r="GS38" s="277"/>
      <c r="GT38" s="277"/>
      <c r="GU38" s="277"/>
      <c r="GV38" s="277"/>
      <c r="GW38" s="277"/>
      <c r="GX38" s="277"/>
      <c r="GY38" s="277"/>
      <c r="GZ38" s="277"/>
      <c r="HA38" s="277"/>
      <c r="HB38" s="277"/>
      <c r="HC38" s="277"/>
      <c r="HD38" s="277"/>
      <c r="HE38" s="277"/>
      <c r="HF38" s="277"/>
      <c r="HG38" s="277"/>
      <c r="HH38" s="277"/>
      <c r="HI38" s="277"/>
      <c r="HJ38" s="277"/>
      <c r="HK38" s="277"/>
      <c r="HL38" s="277"/>
      <c r="HM38" s="277"/>
      <c r="HN38" s="277"/>
      <c r="HO38" s="277"/>
      <c r="HP38" s="277"/>
      <c r="HQ38" s="277"/>
      <c r="HR38" s="277"/>
      <c r="HS38" s="277"/>
      <c r="HT38" s="277"/>
      <c r="HU38" s="277"/>
      <c r="HV38" s="277"/>
      <c r="HW38" s="277"/>
      <c r="HX38" s="277"/>
      <c r="HY38" s="277"/>
      <c r="HZ38" s="277"/>
      <c r="IA38" s="277"/>
      <c r="IB38" s="277"/>
      <c r="IC38" s="277"/>
      <c r="ID38" s="277"/>
      <c r="IE38" s="277"/>
      <c r="IF38" s="277"/>
      <c r="IG38" s="277"/>
      <c r="IH38" s="277"/>
      <c r="II38" s="277"/>
      <c r="IJ38" s="277"/>
      <c r="IK38" s="277"/>
      <c r="IL38" s="277"/>
      <c r="IM38" s="277"/>
      <c r="IN38" s="277"/>
      <c r="IO38" s="277"/>
      <c r="IP38" s="277"/>
      <c r="IQ38" s="277"/>
      <c r="IR38" s="277"/>
      <c r="IS38" s="277"/>
      <c r="IT38" s="277"/>
      <c r="IU38" s="277"/>
      <c r="IV38" s="277"/>
    </row>
    <row r="39" spans="1:256" x14ac:dyDescent="0.3">
      <c r="A39" s="295"/>
      <c r="B39" s="277"/>
      <c r="C39" s="277"/>
      <c r="D39" s="277"/>
      <c r="E39" s="296"/>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7"/>
      <c r="BR39" s="277"/>
      <c r="BS39" s="277"/>
      <c r="BT39" s="277"/>
      <c r="BU39" s="277"/>
      <c r="BV39" s="277"/>
      <c r="BW39" s="277"/>
      <c r="BX39" s="277"/>
      <c r="BY39" s="277"/>
      <c r="BZ39" s="277"/>
      <c r="CA39" s="277"/>
      <c r="CB39" s="277"/>
      <c r="CC39" s="277"/>
      <c r="CD39" s="277"/>
      <c r="CE39" s="277"/>
      <c r="CF39" s="277"/>
      <c r="CG39" s="277"/>
      <c r="CH39" s="277"/>
      <c r="CI39" s="277"/>
      <c r="CJ39" s="277"/>
      <c r="CK39" s="277"/>
      <c r="CL39" s="277"/>
      <c r="CM39" s="277"/>
      <c r="CN39" s="277"/>
      <c r="CO39" s="277"/>
      <c r="CP39" s="277"/>
      <c r="CQ39" s="277"/>
      <c r="CR39" s="277"/>
      <c r="CS39" s="277"/>
      <c r="CT39" s="277"/>
      <c r="CU39" s="277"/>
      <c r="CV39" s="277"/>
      <c r="CW39" s="277"/>
      <c r="CX39" s="277"/>
      <c r="CY39" s="277"/>
      <c r="CZ39" s="277"/>
      <c r="DA39" s="277"/>
      <c r="DB39" s="277"/>
      <c r="DC39" s="277"/>
      <c r="DD39" s="277"/>
      <c r="DE39" s="277"/>
      <c r="DF39" s="277"/>
      <c r="DG39" s="277"/>
      <c r="DH39" s="277"/>
      <c r="DI39" s="277"/>
      <c r="DJ39" s="277"/>
      <c r="DK39" s="277"/>
      <c r="DL39" s="277"/>
      <c r="DM39" s="277"/>
      <c r="DN39" s="277"/>
      <c r="DO39" s="277"/>
      <c r="DP39" s="277"/>
      <c r="DQ39" s="277"/>
      <c r="DR39" s="277"/>
      <c r="DS39" s="277"/>
      <c r="DT39" s="277"/>
      <c r="DU39" s="277"/>
      <c r="DV39" s="277"/>
      <c r="DW39" s="277"/>
      <c r="DX39" s="277"/>
      <c r="DY39" s="277"/>
      <c r="DZ39" s="277"/>
      <c r="EA39" s="277"/>
      <c r="EB39" s="277"/>
      <c r="EC39" s="277"/>
      <c r="ED39" s="277"/>
      <c r="EE39" s="277"/>
      <c r="EF39" s="277"/>
      <c r="EG39" s="277"/>
      <c r="EH39" s="277"/>
      <c r="EI39" s="277"/>
      <c r="EJ39" s="277"/>
      <c r="EK39" s="277"/>
      <c r="EL39" s="277"/>
      <c r="EM39" s="277"/>
      <c r="EN39" s="277"/>
      <c r="EO39" s="277"/>
      <c r="EP39" s="277"/>
      <c r="EQ39" s="277"/>
      <c r="ER39" s="277"/>
      <c r="ES39" s="277"/>
      <c r="ET39" s="277"/>
      <c r="EU39" s="277"/>
      <c r="EV39" s="277"/>
      <c r="EW39" s="277"/>
      <c r="EX39" s="277"/>
      <c r="EY39" s="277"/>
      <c r="EZ39" s="277"/>
      <c r="FA39" s="277"/>
      <c r="FB39" s="277"/>
      <c r="FC39" s="277"/>
      <c r="FD39" s="277"/>
      <c r="FE39" s="277"/>
      <c r="FF39" s="277"/>
      <c r="FG39" s="277"/>
      <c r="FH39" s="277"/>
      <c r="FI39" s="277"/>
      <c r="FJ39" s="277"/>
      <c r="FK39" s="277"/>
      <c r="FL39" s="277"/>
      <c r="FM39" s="277"/>
      <c r="FN39" s="277"/>
      <c r="FO39" s="277"/>
      <c r="FP39" s="277"/>
      <c r="FQ39" s="277"/>
      <c r="FR39" s="277"/>
      <c r="FS39" s="277"/>
      <c r="FT39" s="277"/>
      <c r="FU39" s="277"/>
      <c r="FV39" s="277"/>
      <c r="FW39" s="277"/>
      <c r="FX39" s="277"/>
      <c r="FY39" s="277"/>
      <c r="FZ39" s="277"/>
      <c r="GA39" s="277"/>
      <c r="GB39" s="277"/>
      <c r="GC39" s="277"/>
      <c r="GD39" s="277"/>
      <c r="GE39" s="277"/>
      <c r="GF39" s="277"/>
      <c r="GG39" s="277"/>
      <c r="GH39" s="277"/>
      <c r="GI39" s="277"/>
      <c r="GJ39" s="277"/>
      <c r="GK39" s="277"/>
      <c r="GL39" s="277"/>
      <c r="GM39" s="277"/>
      <c r="GN39" s="277"/>
      <c r="GO39" s="277"/>
      <c r="GP39" s="277"/>
      <c r="GQ39" s="277"/>
      <c r="GR39" s="277"/>
      <c r="GS39" s="277"/>
      <c r="GT39" s="277"/>
      <c r="GU39" s="277"/>
      <c r="GV39" s="277"/>
      <c r="GW39" s="277"/>
      <c r="GX39" s="277"/>
      <c r="GY39" s="277"/>
      <c r="GZ39" s="277"/>
      <c r="HA39" s="277"/>
      <c r="HB39" s="277"/>
      <c r="HC39" s="277"/>
      <c r="HD39" s="277"/>
      <c r="HE39" s="277"/>
      <c r="HF39" s="277"/>
      <c r="HG39" s="277"/>
      <c r="HH39" s="277"/>
      <c r="HI39" s="277"/>
      <c r="HJ39" s="277"/>
      <c r="HK39" s="277"/>
      <c r="HL39" s="277"/>
      <c r="HM39" s="277"/>
      <c r="HN39" s="277"/>
      <c r="HO39" s="277"/>
      <c r="HP39" s="277"/>
      <c r="HQ39" s="277"/>
      <c r="HR39" s="277"/>
      <c r="HS39" s="277"/>
      <c r="HT39" s="277"/>
      <c r="HU39" s="277"/>
      <c r="HV39" s="277"/>
      <c r="HW39" s="277"/>
      <c r="HX39" s="277"/>
      <c r="HY39" s="277"/>
      <c r="HZ39" s="277"/>
      <c r="IA39" s="277"/>
      <c r="IB39" s="277"/>
      <c r="IC39" s="277"/>
      <c r="ID39" s="277"/>
      <c r="IE39" s="277"/>
      <c r="IF39" s="277"/>
      <c r="IG39" s="277"/>
      <c r="IH39" s="277"/>
      <c r="II39" s="277"/>
      <c r="IJ39" s="277"/>
      <c r="IK39" s="277"/>
      <c r="IL39" s="277"/>
      <c r="IM39" s="277"/>
      <c r="IN39" s="277"/>
      <c r="IO39" s="277"/>
      <c r="IP39" s="277"/>
      <c r="IQ39" s="277"/>
      <c r="IR39" s="277"/>
      <c r="IS39" s="277"/>
      <c r="IT39" s="277"/>
      <c r="IU39" s="277"/>
      <c r="IV39" s="277"/>
    </row>
    <row r="40" spans="1:256" x14ac:dyDescent="0.3">
      <c r="A40" s="295"/>
      <c r="B40" s="277"/>
      <c r="C40" s="277"/>
      <c r="D40" s="277"/>
      <c r="E40" s="296"/>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7"/>
      <c r="BR40" s="277"/>
      <c r="BS40" s="277"/>
      <c r="BT40" s="277"/>
      <c r="BU40" s="277"/>
      <c r="BV40" s="277"/>
      <c r="BW40" s="277"/>
      <c r="BX40" s="277"/>
      <c r="BY40" s="277"/>
      <c r="BZ40" s="277"/>
      <c r="CA40" s="277"/>
      <c r="CB40" s="277"/>
      <c r="CC40" s="277"/>
      <c r="CD40" s="277"/>
      <c r="CE40" s="277"/>
      <c r="CF40" s="277"/>
      <c r="CG40" s="277"/>
      <c r="CH40" s="277"/>
      <c r="CI40" s="277"/>
      <c r="CJ40" s="277"/>
      <c r="CK40" s="277"/>
      <c r="CL40" s="277"/>
      <c r="CM40" s="277"/>
      <c r="CN40" s="277"/>
      <c r="CO40" s="277"/>
      <c r="CP40" s="277"/>
      <c r="CQ40" s="277"/>
      <c r="CR40" s="277"/>
      <c r="CS40" s="277"/>
      <c r="CT40" s="277"/>
      <c r="CU40" s="277"/>
      <c r="CV40" s="277"/>
      <c r="CW40" s="277"/>
      <c r="CX40" s="277"/>
      <c r="CY40" s="277"/>
      <c r="CZ40" s="277"/>
      <c r="DA40" s="277"/>
      <c r="DB40" s="277"/>
      <c r="DC40" s="277"/>
      <c r="DD40" s="277"/>
      <c r="DE40" s="277"/>
      <c r="DF40" s="277"/>
      <c r="DG40" s="277"/>
      <c r="DH40" s="277"/>
      <c r="DI40" s="277"/>
      <c r="DJ40" s="277"/>
      <c r="DK40" s="277"/>
      <c r="DL40" s="277"/>
      <c r="DM40" s="277"/>
      <c r="DN40" s="277"/>
      <c r="DO40" s="277"/>
      <c r="DP40" s="277"/>
      <c r="DQ40" s="277"/>
      <c r="DR40" s="277"/>
      <c r="DS40" s="277"/>
      <c r="DT40" s="277"/>
      <c r="DU40" s="277"/>
      <c r="DV40" s="277"/>
      <c r="DW40" s="277"/>
      <c r="DX40" s="277"/>
      <c r="DY40" s="277"/>
      <c r="DZ40" s="277"/>
      <c r="EA40" s="277"/>
      <c r="EB40" s="277"/>
      <c r="EC40" s="277"/>
      <c r="ED40" s="277"/>
      <c r="EE40" s="277"/>
      <c r="EF40" s="277"/>
      <c r="EG40" s="277"/>
      <c r="EH40" s="277"/>
      <c r="EI40" s="277"/>
      <c r="EJ40" s="277"/>
      <c r="EK40" s="277"/>
      <c r="EL40" s="277"/>
      <c r="EM40" s="277"/>
      <c r="EN40" s="277"/>
      <c r="EO40" s="277"/>
      <c r="EP40" s="277"/>
      <c r="EQ40" s="277"/>
      <c r="ER40" s="277"/>
      <c r="ES40" s="277"/>
      <c r="ET40" s="277"/>
      <c r="EU40" s="277"/>
      <c r="EV40" s="277"/>
      <c r="EW40" s="277"/>
      <c r="EX40" s="277"/>
      <c r="EY40" s="277"/>
      <c r="EZ40" s="277"/>
      <c r="FA40" s="277"/>
      <c r="FB40" s="277"/>
      <c r="FC40" s="277"/>
      <c r="FD40" s="277"/>
      <c r="FE40" s="277"/>
      <c r="FF40" s="277"/>
      <c r="FG40" s="277"/>
      <c r="FH40" s="277"/>
      <c r="FI40" s="277"/>
      <c r="FJ40" s="277"/>
      <c r="FK40" s="277"/>
      <c r="FL40" s="277"/>
      <c r="FM40" s="277"/>
      <c r="FN40" s="277"/>
      <c r="FO40" s="277"/>
      <c r="FP40" s="277"/>
      <c r="FQ40" s="277"/>
      <c r="FR40" s="277"/>
      <c r="FS40" s="277"/>
      <c r="FT40" s="277"/>
      <c r="FU40" s="277"/>
      <c r="FV40" s="277"/>
      <c r="FW40" s="277"/>
      <c r="FX40" s="277"/>
      <c r="FY40" s="277"/>
      <c r="FZ40" s="277"/>
      <c r="GA40" s="277"/>
      <c r="GB40" s="277"/>
      <c r="GC40" s="277"/>
      <c r="GD40" s="277"/>
      <c r="GE40" s="277"/>
      <c r="GF40" s="277"/>
      <c r="GG40" s="277"/>
      <c r="GH40" s="277"/>
      <c r="GI40" s="277"/>
      <c r="GJ40" s="277"/>
      <c r="GK40" s="277"/>
      <c r="GL40" s="277"/>
      <c r="GM40" s="277"/>
      <c r="GN40" s="277"/>
      <c r="GO40" s="277"/>
      <c r="GP40" s="277"/>
      <c r="GQ40" s="277"/>
      <c r="GR40" s="277"/>
      <c r="GS40" s="277"/>
      <c r="GT40" s="277"/>
      <c r="GU40" s="277"/>
      <c r="GV40" s="277"/>
      <c r="GW40" s="277"/>
      <c r="GX40" s="277"/>
      <c r="GY40" s="277"/>
      <c r="GZ40" s="277"/>
      <c r="HA40" s="277"/>
      <c r="HB40" s="277"/>
      <c r="HC40" s="277"/>
      <c r="HD40" s="277"/>
      <c r="HE40" s="277"/>
      <c r="HF40" s="277"/>
      <c r="HG40" s="277"/>
      <c r="HH40" s="277"/>
      <c r="HI40" s="277"/>
      <c r="HJ40" s="277"/>
      <c r="HK40" s="277"/>
      <c r="HL40" s="277"/>
      <c r="HM40" s="277"/>
      <c r="HN40" s="277"/>
      <c r="HO40" s="277"/>
      <c r="HP40" s="277"/>
      <c r="HQ40" s="277"/>
      <c r="HR40" s="277"/>
      <c r="HS40" s="277"/>
      <c r="HT40" s="277"/>
      <c r="HU40" s="277"/>
      <c r="HV40" s="277"/>
      <c r="HW40" s="277"/>
      <c r="HX40" s="277"/>
      <c r="HY40" s="277"/>
      <c r="HZ40" s="277"/>
      <c r="IA40" s="277"/>
      <c r="IB40" s="277"/>
      <c r="IC40" s="277"/>
      <c r="ID40" s="277"/>
      <c r="IE40" s="277"/>
      <c r="IF40" s="277"/>
      <c r="IG40" s="277"/>
      <c r="IH40" s="277"/>
      <c r="II40" s="277"/>
      <c r="IJ40" s="277"/>
      <c r="IK40" s="277"/>
      <c r="IL40" s="277"/>
      <c r="IM40" s="277"/>
      <c r="IN40" s="277"/>
      <c r="IO40" s="277"/>
      <c r="IP40" s="277"/>
      <c r="IQ40" s="277"/>
      <c r="IR40" s="277"/>
      <c r="IS40" s="277"/>
      <c r="IT40" s="277"/>
      <c r="IU40" s="277"/>
      <c r="IV40" s="277"/>
    </row>
    <row r="41" spans="1:256" x14ac:dyDescent="0.3">
      <c r="A41" s="295"/>
      <c r="B41" s="277"/>
      <c r="C41" s="277"/>
      <c r="D41" s="277"/>
      <c r="E41" s="296"/>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7"/>
      <c r="BR41" s="277"/>
      <c r="BS41" s="277"/>
      <c r="BT41" s="277"/>
      <c r="BU41" s="277"/>
      <c r="BV41" s="277"/>
      <c r="BW41" s="277"/>
      <c r="BX41" s="277"/>
      <c r="BY41" s="277"/>
      <c r="BZ41" s="277"/>
      <c r="CA41" s="277"/>
      <c r="CB41" s="277"/>
      <c r="CC41" s="277"/>
      <c r="CD41" s="277"/>
      <c r="CE41" s="277"/>
      <c r="CF41" s="277"/>
      <c r="CG41" s="277"/>
      <c r="CH41" s="277"/>
      <c r="CI41" s="277"/>
      <c r="CJ41" s="277"/>
      <c r="CK41" s="277"/>
      <c r="CL41" s="277"/>
      <c r="CM41" s="277"/>
      <c r="CN41" s="277"/>
      <c r="CO41" s="277"/>
      <c r="CP41" s="277"/>
      <c r="CQ41" s="277"/>
      <c r="CR41" s="277"/>
      <c r="CS41" s="277"/>
      <c r="CT41" s="277"/>
      <c r="CU41" s="277"/>
      <c r="CV41" s="277"/>
      <c r="CW41" s="277"/>
      <c r="CX41" s="277"/>
      <c r="CY41" s="277"/>
      <c r="CZ41" s="277"/>
      <c r="DA41" s="277"/>
      <c r="DB41" s="277"/>
      <c r="DC41" s="277"/>
      <c r="DD41" s="277"/>
      <c r="DE41" s="277"/>
      <c r="DF41" s="277"/>
      <c r="DG41" s="277"/>
      <c r="DH41" s="277"/>
      <c r="DI41" s="277"/>
      <c r="DJ41" s="277"/>
      <c r="DK41" s="277"/>
      <c r="DL41" s="277"/>
      <c r="DM41" s="277"/>
      <c r="DN41" s="277"/>
      <c r="DO41" s="277"/>
      <c r="DP41" s="277"/>
      <c r="DQ41" s="277"/>
      <c r="DR41" s="277"/>
      <c r="DS41" s="277"/>
      <c r="DT41" s="277"/>
      <c r="DU41" s="277"/>
      <c r="DV41" s="277"/>
      <c r="DW41" s="277"/>
      <c r="DX41" s="277"/>
      <c r="DY41" s="277"/>
      <c r="DZ41" s="277"/>
      <c r="EA41" s="277"/>
      <c r="EB41" s="277"/>
      <c r="EC41" s="277"/>
      <c r="ED41" s="277"/>
      <c r="EE41" s="277"/>
      <c r="EF41" s="277"/>
      <c r="EG41" s="277"/>
      <c r="EH41" s="277"/>
      <c r="EI41" s="277"/>
      <c r="EJ41" s="277"/>
      <c r="EK41" s="277"/>
      <c r="EL41" s="277"/>
      <c r="EM41" s="277"/>
      <c r="EN41" s="277"/>
      <c r="EO41" s="277"/>
      <c r="EP41" s="277"/>
      <c r="EQ41" s="277"/>
      <c r="ER41" s="277"/>
      <c r="ES41" s="277"/>
      <c r="ET41" s="277"/>
      <c r="EU41" s="277"/>
      <c r="EV41" s="277"/>
      <c r="EW41" s="277"/>
      <c r="EX41" s="277"/>
      <c r="EY41" s="277"/>
      <c r="EZ41" s="277"/>
      <c r="FA41" s="277"/>
      <c r="FB41" s="277"/>
      <c r="FC41" s="277"/>
      <c r="FD41" s="277"/>
      <c r="FE41" s="277"/>
      <c r="FF41" s="277"/>
      <c r="FG41" s="277"/>
      <c r="FH41" s="277"/>
      <c r="FI41" s="277"/>
      <c r="FJ41" s="277"/>
      <c r="FK41" s="277"/>
      <c r="FL41" s="277"/>
      <c r="FM41" s="277"/>
      <c r="FN41" s="277"/>
      <c r="FO41" s="277"/>
      <c r="FP41" s="277"/>
      <c r="FQ41" s="277"/>
      <c r="FR41" s="277"/>
      <c r="FS41" s="277"/>
      <c r="FT41" s="277"/>
      <c r="FU41" s="277"/>
      <c r="FV41" s="277"/>
      <c r="FW41" s="277"/>
      <c r="FX41" s="277"/>
      <c r="FY41" s="277"/>
      <c r="FZ41" s="277"/>
      <c r="GA41" s="277"/>
      <c r="GB41" s="277"/>
      <c r="GC41" s="277"/>
      <c r="GD41" s="277"/>
      <c r="GE41" s="277"/>
      <c r="GF41" s="277"/>
      <c r="GG41" s="277"/>
      <c r="GH41" s="277"/>
      <c r="GI41" s="277"/>
      <c r="GJ41" s="277"/>
      <c r="GK41" s="277"/>
      <c r="GL41" s="277"/>
      <c r="GM41" s="277"/>
      <c r="GN41" s="277"/>
      <c r="GO41" s="277"/>
      <c r="GP41" s="277"/>
      <c r="GQ41" s="277"/>
      <c r="GR41" s="277"/>
      <c r="GS41" s="277"/>
      <c r="GT41" s="277"/>
      <c r="GU41" s="277"/>
      <c r="GV41" s="277"/>
      <c r="GW41" s="277"/>
      <c r="GX41" s="277"/>
      <c r="GY41" s="277"/>
      <c r="GZ41" s="277"/>
      <c r="HA41" s="277"/>
      <c r="HB41" s="277"/>
      <c r="HC41" s="277"/>
      <c r="HD41" s="277"/>
      <c r="HE41" s="277"/>
      <c r="HF41" s="277"/>
      <c r="HG41" s="277"/>
      <c r="HH41" s="277"/>
      <c r="HI41" s="277"/>
      <c r="HJ41" s="277"/>
      <c r="HK41" s="277"/>
      <c r="HL41" s="277"/>
      <c r="HM41" s="277"/>
      <c r="HN41" s="277"/>
      <c r="HO41" s="277"/>
      <c r="HP41" s="277"/>
      <c r="HQ41" s="277"/>
      <c r="HR41" s="277"/>
      <c r="HS41" s="277"/>
      <c r="HT41" s="277"/>
      <c r="HU41" s="277"/>
      <c r="HV41" s="277"/>
      <c r="HW41" s="277"/>
      <c r="HX41" s="277"/>
      <c r="HY41" s="277"/>
      <c r="HZ41" s="277"/>
      <c r="IA41" s="277"/>
      <c r="IB41" s="277"/>
      <c r="IC41" s="277"/>
      <c r="ID41" s="277"/>
      <c r="IE41" s="277"/>
      <c r="IF41" s="277"/>
      <c r="IG41" s="277"/>
      <c r="IH41" s="277"/>
      <c r="II41" s="277"/>
      <c r="IJ41" s="277"/>
      <c r="IK41" s="277"/>
      <c r="IL41" s="277"/>
      <c r="IM41" s="277"/>
      <c r="IN41" s="277"/>
      <c r="IO41" s="277"/>
      <c r="IP41" s="277"/>
      <c r="IQ41" s="277"/>
      <c r="IR41" s="277"/>
      <c r="IS41" s="277"/>
      <c r="IT41" s="277"/>
      <c r="IU41" s="277"/>
      <c r="IV41" s="277"/>
    </row>
    <row r="42" spans="1:256" x14ac:dyDescent="0.3">
      <c r="A42" s="295"/>
      <c r="B42" s="277"/>
      <c r="C42" s="277"/>
      <c r="D42" s="277"/>
      <c r="E42" s="296"/>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7"/>
      <c r="BR42" s="277"/>
      <c r="BS42" s="277"/>
      <c r="BT42" s="277"/>
      <c r="BU42" s="277"/>
      <c r="BV42" s="277"/>
      <c r="BW42" s="277"/>
      <c r="BX42" s="277"/>
      <c r="BY42" s="277"/>
      <c r="BZ42" s="277"/>
      <c r="CA42" s="277"/>
      <c r="CB42" s="277"/>
      <c r="CC42" s="277"/>
      <c r="CD42" s="277"/>
      <c r="CE42" s="277"/>
      <c r="CF42" s="277"/>
      <c r="CG42" s="277"/>
      <c r="CH42" s="277"/>
      <c r="CI42" s="277"/>
      <c r="CJ42" s="277"/>
      <c r="CK42" s="277"/>
      <c r="CL42" s="277"/>
      <c r="CM42" s="277"/>
      <c r="CN42" s="277"/>
      <c r="CO42" s="277"/>
      <c r="CP42" s="277"/>
      <c r="CQ42" s="277"/>
      <c r="CR42" s="277"/>
      <c r="CS42" s="277"/>
      <c r="CT42" s="277"/>
      <c r="CU42" s="277"/>
      <c r="CV42" s="277"/>
      <c r="CW42" s="277"/>
      <c r="CX42" s="277"/>
      <c r="CY42" s="277"/>
      <c r="CZ42" s="277"/>
      <c r="DA42" s="277"/>
      <c r="DB42" s="277"/>
      <c r="DC42" s="277"/>
      <c r="DD42" s="277"/>
      <c r="DE42" s="277"/>
      <c r="DF42" s="277"/>
      <c r="DG42" s="277"/>
      <c r="DH42" s="277"/>
      <c r="DI42" s="277"/>
      <c r="DJ42" s="277"/>
      <c r="DK42" s="277"/>
      <c r="DL42" s="277"/>
      <c r="DM42" s="277"/>
      <c r="DN42" s="277"/>
      <c r="DO42" s="277"/>
      <c r="DP42" s="277"/>
      <c r="DQ42" s="277"/>
      <c r="DR42" s="277"/>
      <c r="DS42" s="277"/>
      <c r="DT42" s="277"/>
      <c r="DU42" s="277"/>
      <c r="DV42" s="277"/>
      <c r="DW42" s="277"/>
      <c r="DX42" s="277"/>
      <c r="DY42" s="277"/>
      <c r="DZ42" s="277"/>
      <c r="EA42" s="277"/>
      <c r="EB42" s="277"/>
      <c r="EC42" s="277"/>
      <c r="ED42" s="277"/>
      <c r="EE42" s="277"/>
      <c r="EF42" s="277"/>
      <c r="EG42" s="277"/>
      <c r="EH42" s="277"/>
      <c r="EI42" s="277"/>
      <c r="EJ42" s="277"/>
      <c r="EK42" s="277"/>
      <c r="EL42" s="277"/>
      <c r="EM42" s="277"/>
      <c r="EN42" s="277"/>
      <c r="EO42" s="277"/>
      <c r="EP42" s="277"/>
      <c r="EQ42" s="277"/>
      <c r="ER42" s="277"/>
      <c r="ES42" s="277"/>
      <c r="ET42" s="277"/>
      <c r="EU42" s="277"/>
      <c r="EV42" s="277"/>
      <c r="EW42" s="277"/>
      <c r="EX42" s="277"/>
      <c r="EY42" s="277"/>
      <c r="EZ42" s="277"/>
      <c r="FA42" s="277"/>
      <c r="FB42" s="277"/>
      <c r="FC42" s="277"/>
      <c r="FD42" s="277"/>
      <c r="FE42" s="277"/>
      <c r="FF42" s="277"/>
      <c r="FG42" s="277"/>
      <c r="FH42" s="277"/>
      <c r="FI42" s="277"/>
      <c r="FJ42" s="277"/>
      <c r="FK42" s="277"/>
      <c r="FL42" s="277"/>
      <c r="FM42" s="277"/>
      <c r="FN42" s="277"/>
      <c r="FO42" s="277"/>
      <c r="FP42" s="277"/>
      <c r="FQ42" s="277"/>
      <c r="FR42" s="277"/>
      <c r="FS42" s="277"/>
      <c r="FT42" s="277"/>
      <c r="FU42" s="277"/>
      <c r="FV42" s="277"/>
      <c r="FW42" s="277"/>
      <c r="FX42" s="277"/>
      <c r="FY42" s="277"/>
      <c r="FZ42" s="277"/>
      <c r="GA42" s="277"/>
      <c r="GB42" s="277"/>
      <c r="GC42" s="277"/>
      <c r="GD42" s="277"/>
      <c r="GE42" s="277"/>
      <c r="GF42" s="277"/>
      <c r="GG42" s="277"/>
      <c r="GH42" s="277"/>
      <c r="GI42" s="277"/>
      <c r="GJ42" s="277"/>
      <c r="GK42" s="277"/>
      <c r="GL42" s="277"/>
      <c r="GM42" s="277"/>
      <c r="GN42" s="277"/>
      <c r="GO42" s="277"/>
      <c r="GP42" s="277"/>
      <c r="GQ42" s="277"/>
      <c r="GR42" s="277"/>
      <c r="GS42" s="277"/>
      <c r="GT42" s="277"/>
      <c r="GU42" s="277"/>
      <c r="GV42" s="277"/>
      <c r="GW42" s="277"/>
      <c r="GX42" s="277"/>
      <c r="GY42" s="277"/>
      <c r="GZ42" s="277"/>
      <c r="HA42" s="277"/>
      <c r="HB42" s="277"/>
      <c r="HC42" s="277"/>
      <c r="HD42" s="277"/>
      <c r="HE42" s="277"/>
      <c r="HF42" s="277"/>
      <c r="HG42" s="277"/>
      <c r="HH42" s="277"/>
      <c r="HI42" s="277"/>
      <c r="HJ42" s="277"/>
      <c r="HK42" s="277"/>
      <c r="HL42" s="277"/>
      <c r="HM42" s="277"/>
      <c r="HN42" s="277"/>
      <c r="HO42" s="277"/>
      <c r="HP42" s="277"/>
      <c r="HQ42" s="277"/>
      <c r="HR42" s="277"/>
      <c r="HS42" s="277"/>
      <c r="HT42" s="277"/>
      <c r="HU42" s="277"/>
      <c r="HV42" s="277"/>
      <c r="HW42" s="277"/>
      <c r="HX42" s="277"/>
      <c r="HY42" s="277"/>
      <c r="HZ42" s="277"/>
      <c r="IA42" s="277"/>
      <c r="IB42" s="277"/>
      <c r="IC42" s="277"/>
      <c r="ID42" s="277"/>
      <c r="IE42" s="277"/>
      <c r="IF42" s="277"/>
      <c r="IG42" s="277"/>
      <c r="IH42" s="277"/>
      <c r="II42" s="277"/>
      <c r="IJ42" s="277"/>
      <c r="IK42" s="277"/>
      <c r="IL42" s="277"/>
      <c r="IM42" s="277"/>
      <c r="IN42" s="277"/>
      <c r="IO42" s="277"/>
      <c r="IP42" s="277"/>
      <c r="IQ42" s="277"/>
      <c r="IR42" s="277"/>
      <c r="IS42" s="277"/>
      <c r="IT42" s="277"/>
      <c r="IU42" s="277"/>
      <c r="IV42" s="277"/>
    </row>
    <row r="43" spans="1:256" x14ac:dyDescent="0.3">
      <c r="A43" s="295"/>
      <c r="B43" s="277"/>
      <c r="C43" s="277"/>
      <c r="D43" s="277"/>
      <c r="E43" s="296"/>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7"/>
      <c r="BR43" s="277"/>
      <c r="BS43" s="277"/>
      <c r="BT43" s="277"/>
      <c r="BU43" s="277"/>
      <c r="BV43" s="277"/>
      <c r="BW43" s="277"/>
      <c r="BX43" s="277"/>
      <c r="BY43" s="277"/>
      <c r="BZ43" s="277"/>
      <c r="CA43" s="277"/>
      <c r="CB43" s="277"/>
      <c r="CC43" s="277"/>
      <c r="CD43" s="277"/>
      <c r="CE43" s="277"/>
      <c r="CF43" s="277"/>
      <c r="CG43" s="277"/>
      <c r="CH43" s="277"/>
      <c r="CI43" s="277"/>
      <c r="CJ43" s="277"/>
      <c r="CK43" s="277"/>
      <c r="CL43" s="277"/>
      <c r="CM43" s="277"/>
      <c r="CN43" s="277"/>
      <c r="CO43" s="277"/>
      <c r="CP43" s="277"/>
      <c r="CQ43" s="277"/>
      <c r="CR43" s="277"/>
      <c r="CS43" s="277"/>
      <c r="CT43" s="277"/>
      <c r="CU43" s="277"/>
      <c r="CV43" s="277"/>
      <c r="CW43" s="277"/>
      <c r="CX43" s="277"/>
      <c r="CY43" s="277"/>
      <c r="CZ43" s="277"/>
      <c r="DA43" s="277"/>
      <c r="DB43" s="277"/>
      <c r="DC43" s="277"/>
      <c r="DD43" s="277"/>
      <c r="DE43" s="277"/>
      <c r="DF43" s="277"/>
      <c r="DG43" s="277"/>
      <c r="DH43" s="277"/>
      <c r="DI43" s="277"/>
      <c r="DJ43" s="277"/>
      <c r="DK43" s="277"/>
      <c r="DL43" s="277"/>
      <c r="DM43" s="277"/>
      <c r="DN43" s="277"/>
      <c r="DO43" s="277"/>
      <c r="DP43" s="277"/>
      <c r="DQ43" s="277"/>
      <c r="DR43" s="277"/>
      <c r="DS43" s="277"/>
      <c r="DT43" s="277"/>
      <c r="DU43" s="277"/>
      <c r="DV43" s="277"/>
      <c r="DW43" s="277"/>
      <c r="DX43" s="277"/>
      <c r="DY43" s="277"/>
      <c r="DZ43" s="277"/>
      <c r="EA43" s="277"/>
      <c r="EB43" s="277"/>
      <c r="EC43" s="277"/>
      <c r="ED43" s="277"/>
      <c r="EE43" s="277"/>
      <c r="EF43" s="277"/>
      <c r="EG43" s="277"/>
      <c r="EH43" s="277"/>
      <c r="EI43" s="277"/>
      <c r="EJ43" s="277"/>
      <c r="EK43" s="277"/>
      <c r="EL43" s="277"/>
      <c r="EM43" s="277"/>
      <c r="EN43" s="277"/>
      <c r="EO43" s="277"/>
      <c r="EP43" s="277"/>
      <c r="EQ43" s="277"/>
      <c r="ER43" s="277"/>
      <c r="ES43" s="277"/>
      <c r="ET43" s="277"/>
      <c r="EU43" s="277"/>
      <c r="EV43" s="277"/>
      <c r="EW43" s="277"/>
      <c r="EX43" s="277"/>
      <c r="EY43" s="277"/>
      <c r="EZ43" s="277"/>
      <c r="FA43" s="277"/>
      <c r="FB43" s="277"/>
      <c r="FC43" s="277"/>
      <c r="FD43" s="277"/>
      <c r="FE43" s="277"/>
      <c r="FF43" s="277"/>
      <c r="FG43" s="277"/>
      <c r="FH43" s="277"/>
      <c r="FI43" s="277"/>
      <c r="FJ43" s="277"/>
      <c r="FK43" s="277"/>
      <c r="FL43" s="277"/>
      <c r="FM43" s="277"/>
      <c r="FN43" s="277"/>
      <c r="FO43" s="277"/>
      <c r="FP43" s="277"/>
      <c r="FQ43" s="277"/>
      <c r="FR43" s="277"/>
      <c r="FS43" s="277"/>
      <c r="FT43" s="277"/>
      <c r="FU43" s="277"/>
      <c r="FV43" s="277"/>
      <c r="FW43" s="277"/>
      <c r="FX43" s="277"/>
      <c r="FY43" s="277"/>
      <c r="FZ43" s="277"/>
      <c r="GA43" s="277"/>
      <c r="GB43" s="277"/>
      <c r="GC43" s="277"/>
      <c r="GD43" s="277"/>
      <c r="GE43" s="277"/>
      <c r="GF43" s="277"/>
      <c r="GG43" s="277"/>
      <c r="GH43" s="277"/>
      <c r="GI43" s="277"/>
      <c r="GJ43" s="277"/>
      <c r="GK43" s="277"/>
      <c r="GL43" s="277"/>
      <c r="GM43" s="277"/>
      <c r="GN43" s="277"/>
      <c r="GO43" s="277"/>
      <c r="GP43" s="277"/>
      <c r="GQ43" s="277"/>
      <c r="GR43" s="277"/>
      <c r="GS43" s="277"/>
      <c r="GT43" s="277"/>
      <c r="GU43" s="277"/>
      <c r="GV43" s="277"/>
      <c r="GW43" s="277"/>
      <c r="GX43" s="277"/>
      <c r="GY43" s="277"/>
      <c r="GZ43" s="277"/>
      <c r="HA43" s="277"/>
      <c r="HB43" s="277"/>
      <c r="HC43" s="277"/>
      <c r="HD43" s="277"/>
      <c r="HE43" s="277"/>
      <c r="HF43" s="277"/>
      <c r="HG43" s="277"/>
      <c r="HH43" s="277"/>
      <c r="HI43" s="277"/>
      <c r="HJ43" s="277"/>
      <c r="HK43" s="277"/>
      <c r="HL43" s="277"/>
      <c r="HM43" s="277"/>
      <c r="HN43" s="277"/>
      <c r="HO43" s="277"/>
      <c r="HP43" s="277"/>
      <c r="HQ43" s="277"/>
      <c r="HR43" s="277"/>
      <c r="HS43" s="277"/>
      <c r="HT43" s="277"/>
      <c r="HU43" s="277"/>
      <c r="HV43" s="277"/>
      <c r="HW43" s="277"/>
      <c r="HX43" s="277"/>
      <c r="HY43" s="277"/>
      <c r="HZ43" s="277"/>
      <c r="IA43" s="277"/>
      <c r="IB43" s="277"/>
      <c r="IC43" s="277"/>
      <c r="ID43" s="277"/>
      <c r="IE43" s="277"/>
      <c r="IF43" s="277"/>
      <c r="IG43" s="277"/>
      <c r="IH43" s="277"/>
      <c r="II43" s="277"/>
      <c r="IJ43" s="277"/>
      <c r="IK43" s="277"/>
      <c r="IL43" s="277"/>
      <c r="IM43" s="277"/>
      <c r="IN43" s="277"/>
      <c r="IO43" s="277"/>
      <c r="IP43" s="277"/>
      <c r="IQ43" s="277"/>
      <c r="IR43" s="277"/>
      <c r="IS43" s="277"/>
      <c r="IT43" s="277"/>
      <c r="IU43" s="277"/>
      <c r="IV43" s="277"/>
    </row>
    <row r="44" spans="1:256" x14ac:dyDescent="0.3">
      <c r="A44" s="295"/>
      <c r="B44" s="277"/>
      <c r="C44" s="277"/>
      <c r="D44" s="277"/>
      <c r="E44" s="296"/>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7"/>
      <c r="BR44" s="277"/>
      <c r="BS44" s="277"/>
      <c r="BT44" s="277"/>
      <c r="BU44" s="277"/>
      <c r="BV44" s="277"/>
      <c r="BW44" s="277"/>
      <c r="BX44" s="277"/>
      <c r="BY44" s="277"/>
      <c r="BZ44" s="277"/>
      <c r="CA44" s="277"/>
      <c r="CB44" s="277"/>
      <c r="CC44" s="277"/>
      <c r="CD44" s="277"/>
      <c r="CE44" s="277"/>
      <c r="CF44" s="277"/>
      <c r="CG44" s="277"/>
      <c r="CH44" s="277"/>
      <c r="CI44" s="277"/>
      <c r="CJ44" s="277"/>
      <c r="CK44" s="277"/>
      <c r="CL44" s="277"/>
      <c r="CM44" s="277"/>
      <c r="CN44" s="277"/>
      <c r="CO44" s="277"/>
      <c r="CP44" s="277"/>
      <c r="CQ44" s="277"/>
      <c r="CR44" s="277"/>
      <c r="CS44" s="277"/>
      <c r="CT44" s="277"/>
      <c r="CU44" s="277"/>
      <c r="CV44" s="277"/>
      <c r="CW44" s="277"/>
      <c r="CX44" s="277"/>
      <c r="CY44" s="277"/>
      <c r="CZ44" s="277"/>
      <c r="DA44" s="277"/>
      <c r="DB44" s="277"/>
      <c r="DC44" s="277"/>
      <c r="DD44" s="277"/>
      <c r="DE44" s="277"/>
      <c r="DF44" s="277"/>
      <c r="DG44" s="277"/>
      <c r="DH44" s="277"/>
      <c r="DI44" s="277"/>
      <c r="DJ44" s="277"/>
      <c r="DK44" s="277"/>
      <c r="DL44" s="277"/>
      <c r="DM44" s="277"/>
      <c r="DN44" s="277"/>
      <c r="DO44" s="277"/>
      <c r="DP44" s="277"/>
      <c r="DQ44" s="277"/>
      <c r="DR44" s="277"/>
      <c r="DS44" s="277"/>
      <c r="DT44" s="277"/>
      <c r="DU44" s="277"/>
      <c r="DV44" s="277"/>
      <c r="DW44" s="277"/>
      <c r="DX44" s="277"/>
      <c r="DY44" s="277"/>
      <c r="DZ44" s="277"/>
      <c r="EA44" s="277"/>
      <c r="EB44" s="277"/>
      <c r="EC44" s="277"/>
      <c r="ED44" s="277"/>
      <c r="EE44" s="277"/>
      <c r="EF44" s="277"/>
      <c r="EG44" s="277"/>
      <c r="EH44" s="277"/>
      <c r="EI44" s="277"/>
      <c r="EJ44" s="277"/>
      <c r="EK44" s="277"/>
      <c r="EL44" s="277"/>
      <c r="EM44" s="277"/>
      <c r="EN44" s="277"/>
      <c r="EO44" s="277"/>
      <c r="EP44" s="277"/>
      <c r="EQ44" s="277"/>
      <c r="ER44" s="277"/>
      <c r="ES44" s="277"/>
      <c r="ET44" s="277"/>
      <c r="EU44" s="277"/>
      <c r="EV44" s="277"/>
      <c r="EW44" s="277"/>
      <c r="EX44" s="277"/>
      <c r="EY44" s="277"/>
      <c r="EZ44" s="277"/>
      <c r="FA44" s="277"/>
      <c r="FB44" s="277"/>
      <c r="FC44" s="277"/>
      <c r="FD44" s="277"/>
      <c r="FE44" s="277"/>
      <c r="FF44" s="277"/>
      <c r="FG44" s="277"/>
      <c r="FH44" s="277"/>
      <c r="FI44" s="277"/>
      <c r="FJ44" s="277"/>
      <c r="FK44" s="277"/>
      <c r="FL44" s="277"/>
      <c r="FM44" s="277"/>
      <c r="FN44" s="277"/>
      <c r="FO44" s="277"/>
      <c r="FP44" s="277"/>
      <c r="FQ44" s="277"/>
      <c r="FR44" s="277"/>
      <c r="FS44" s="277"/>
      <c r="FT44" s="277"/>
      <c r="FU44" s="277"/>
      <c r="FV44" s="277"/>
      <c r="FW44" s="277"/>
      <c r="FX44" s="277"/>
      <c r="FY44" s="277"/>
      <c r="FZ44" s="277"/>
      <c r="GA44" s="277"/>
      <c r="GB44" s="277"/>
      <c r="GC44" s="277"/>
      <c r="GD44" s="277"/>
      <c r="GE44" s="277"/>
      <c r="GF44" s="277"/>
      <c r="GG44" s="277"/>
      <c r="GH44" s="277"/>
      <c r="GI44" s="277"/>
      <c r="GJ44" s="277"/>
      <c r="GK44" s="277"/>
      <c r="GL44" s="277"/>
      <c r="GM44" s="277"/>
      <c r="GN44" s="277"/>
      <c r="GO44" s="277"/>
      <c r="GP44" s="277"/>
      <c r="GQ44" s="277"/>
      <c r="GR44" s="277"/>
      <c r="GS44" s="277"/>
      <c r="GT44" s="277"/>
      <c r="GU44" s="277"/>
      <c r="GV44" s="277"/>
      <c r="GW44" s="277"/>
      <c r="GX44" s="277"/>
      <c r="GY44" s="277"/>
      <c r="GZ44" s="277"/>
      <c r="HA44" s="277"/>
      <c r="HB44" s="277"/>
      <c r="HC44" s="277"/>
      <c r="HD44" s="277"/>
      <c r="HE44" s="277"/>
      <c r="HF44" s="277"/>
      <c r="HG44" s="277"/>
      <c r="HH44" s="277"/>
      <c r="HI44" s="277"/>
      <c r="HJ44" s="277"/>
      <c r="HK44" s="277"/>
      <c r="HL44" s="277"/>
      <c r="HM44" s="277"/>
      <c r="HN44" s="277"/>
      <c r="HO44" s="277"/>
      <c r="HP44" s="277"/>
      <c r="HQ44" s="277"/>
      <c r="HR44" s="277"/>
      <c r="HS44" s="277"/>
      <c r="HT44" s="277"/>
      <c r="HU44" s="277"/>
      <c r="HV44" s="277"/>
      <c r="HW44" s="277"/>
      <c r="HX44" s="277"/>
      <c r="HY44" s="277"/>
      <c r="HZ44" s="277"/>
      <c r="IA44" s="277"/>
      <c r="IB44" s="277"/>
      <c r="IC44" s="277"/>
      <c r="ID44" s="277"/>
      <c r="IE44" s="277"/>
      <c r="IF44" s="277"/>
      <c r="IG44" s="277"/>
      <c r="IH44" s="277"/>
      <c r="II44" s="277"/>
      <c r="IJ44" s="277"/>
      <c r="IK44" s="277"/>
      <c r="IL44" s="277"/>
      <c r="IM44" s="277"/>
      <c r="IN44" s="277"/>
      <c r="IO44" s="277"/>
      <c r="IP44" s="277"/>
      <c r="IQ44" s="277"/>
      <c r="IR44" s="277"/>
      <c r="IS44" s="277"/>
      <c r="IT44" s="277"/>
      <c r="IU44" s="277"/>
      <c r="IV44" s="277"/>
    </row>
    <row r="45" spans="1:256" x14ac:dyDescent="0.3">
      <c r="A45" s="295"/>
      <c r="B45" s="277"/>
      <c r="C45" s="277"/>
      <c r="D45" s="277"/>
      <c r="E45" s="296"/>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7"/>
      <c r="BR45" s="277"/>
      <c r="BS45" s="277"/>
      <c r="BT45" s="277"/>
      <c r="BU45" s="277"/>
      <c r="BV45" s="277"/>
      <c r="BW45" s="277"/>
      <c r="BX45" s="277"/>
      <c r="BY45" s="277"/>
      <c r="BZ45" s="277"/>
      <c r="CA45" s="277"/>
      <c r="CB45" s="277"/>
      <c r="CC45" s="277"/>
      <c r="CD45" s="277"/>
      <c r="CE45" s="277"/>
      <c r="CF45" s="277"/>
      <c r="CG45" s="277"/>
      <c r="CH45" s="277"/>
      <c r="CI45" s="277"/>
      <c r="CJ45" s="277"/>
      <c r="CK45" s="277"/>
      <c r="CL45" s="277"/>
      <c r="CM45" s="277"/>
      <c r="CN45" s="277"/>
      <c r="CO45" s="277"/>
      <c r="CP45" s="277"/>
      <c r="CQ45" s="277"/>
      <c r="CR45" s="277"/>
      <c r="CS45" s="277"/>
      <c r="CT45" s="277"/>
      <c r="CU45" s="277"/>
      <c r="CV45" s="277"/>
      <c r="CW45" s="277"/>
      <c r="CX45" s="277"/>
      <c r="CY45" s="277"/>
      <c r="CZ45" s="277"/>
      <c r="DA45" s="277"/>
      <c r="DB45" s="277"/>
      <c r="DC45" s="277"/>
      <c r="DD45" s="277"/>
      <c r="DE45" s="277"/>
      <c r="DF45" s="277"/>
      <c r="DG45" s="277"/>
      <c r="DH45" s="277"/>
      <c r="DI45" s="277"/>
      <c r="DJ45" s="277"/>
      <c r="DK45" s="277"/>
      <c r="DL45" s="277"/>
      <c r="DM45" s="277"/>
      <c r="DN45" s="277"/>
      <c r="DO45" s="277"/>
      <c r="DP45" s="277"/>
      <c r="DQ45" s="277"/>
      <c r="DR45" s="277"/>
      <c r="DS45" s="277"/>
      <c r="DT45" s="277"/>
      <c r="DU45" s="277"/>
      <c r="DV45" s="277"/>
      <c r="DW45" s="277"/>
      <c r="DX45" s="277"/>
      <c r="DY45" s="277"/>
      <c r="DZ45" s="277"/>
      <c r="EA45" s="277"/>
      <c r="EB45" s="277"/>
      <c r="EC45" s="277"/>
      <c r="ED45" s="277"/>
      <c r="EE45" s="277"/>
      <c r="EF45" s="277"/>
      <c r="EG45" s="277"/>
      <c r="EH45" s="277"/>
      <c r="EI45" s="277"/>
      <c r="EJ45" s="277"/>
      <c r="EK45" s="277"/>
      <c r="EL45" s="277"/>
      <c r="EM45" s="277"/>
      <c r="EN45" s="277"/>
      <c r="EO45" s="277"/>
      <c r="EP45" s="277"/>
      <c r="EQ45" s="277"/>
      <c r="ER45" s="277"/>
      <c r="ES45" s="277"/>
      <c r="ET45" s="277"/>
      <c r="EU45" s="277"/>
      <c r="EV45" s="277"/>
      <c r="EW45" s="277"/>
      <c r="EX45" s="277"/>
      <c r="EY45" s="277"/>
      <c r="EZ45" s="277"/>
      <c r="FA45" s="277"/>
      <c r="FB45" s="277"/>
      <c r="FC45" s="277"/>
      <c r="FD45" s="277"/>
      <c r="FE45" s="277"/>
      <c r="FF45" s="277"/>
      <c r="FG45" s="277"/>
      <c r="FH45" s="277"/>
      <c r="FI45" s="277"/>
      <c r="FJ45" s="277"/>
      <c r="FK45" s="277"/>
      <c r="FL45" s="277"/>
      <c r="FM45" s="277"/>
      <c r="FN45" s="277"/>
      <c r="FO45" s="277"/>
      <c r="FP45" s="277"/>
      <c r="FQ45" s="277"/>
      <c r="FR45" s="277"/>
      <c r="FS45" s="277"/>
      <c r="FT45" s="277"/>
      <c r="FU45" s="277"/>
      <c r="FV45" s="277"/>
      <c r="FW45" s="277"/>
      <c r="FX45" s="277"/>
      <c r="FY45" s="277"/>
      <c r="FZ45" s="277"/>
      <c r="GA45" s="277"/>
      <c r="GB45" s="277"/>
      <c r="GC45" s="277"/>
      <c r="GD45" s="277"/>
      <c r="GE45" s="277"/>
      <c r="GF45" s="277"/>
      <c r="GG45" s="277"/>
      <c r="GH45" s="277"/>
      <c r="GI45" s="277"/>
      <c r="GJ45" s="277"/>
      <c r="GK45" s="277"/>
      <c r="GL45" s="277"/>
      <c r="GM45" s="277"/>
      <c r="GN45" s="277"/>
      <c r="GO45" s="277"/>
      <c r="GP45" s="277"/>
      <c r="GQ45" s="277"/>
      <c r="GR45" s="277"/>
      <c r="GS45" s="277"/>
      <c r="GT45" s="277"/>
      <c r="GU45" s="277"/>
      <c r="GV45" s="277"/>
      <c r="GW45" s="277"/>
      <c r="GX45" s="277"/>
      <c r="GY45" s="277"/>
      <c r="GZ45" s="277"/>
      <c r="HA45" s="277"/>
      <c r="HB45" s="277"/>
      <c r="HC45" s="277"/>
      <c r="HD45" s="277"/>
      <c r="HE45" s="277"/>
      <c r="HF45" s="277"/>
      <c r="HG45" s="277"/>
      <c r="HH45" s="277"/>
      <c r="HI45" s="277"/>
      <c r="HJ45" s="277"/>
      <c r="HK45" s="277"/>
      <c r="HL45" s="277"/>
      <c r="HM45" s="277"/>
      <c r="HN45" s="277"/>
      <c r="HO45" s="277"/>
      <c r="HP45" s="277"/>
      <c r="HQ45" s="277"/>
      <c r="HR45" s="277"/>
      <c r="HS45" s="277"/>
      <c r="HT45" s="277"/>
      <c r="HU45" s="277"/>
      <c r="HV45" s="277"/>
      <c r="HW45" s="277"/>
      <c r="HX45" s="277"/>
      <c r="HY45" s="277"/>
      <c r="HZ45" s="277"/>
      <c r="IA45" s="277"/>
      <c r="IB45" s="277"/>
      <c r="IC45" s="277"/>
      <c r="ID45" s="277"/>
      <c r="IE45" s="277"/>
      <c r="IF45" s="277"/>
      <c r="IG45" s="277"/>
      <c r="IH45" s="277"/>
      <c r="II45" s="277"/>
      <c r="IJ45" s="277"/>
      <c r="IK45" s="277"/>
      <c r="IL45" s="277"/>
      <c r="IM45" s="277"/>
      <c r="IN45" s="277"/>
      <c r="IO45" s="277"/>
      <c r="IP45" s="277"/>
      <c r="IQ45" s="277"/>
      <c r="IR45" s="277"/>
      <c r="IS45" s="277"/>
      <c r="IT45" s="277"/>
      <c r="IU45" s="277"/>
      <c r="IV45" s="277"/>
    </row>
    <row r="46" spans="1:256" x14ac:dyDescent="0.3">
      <c r="A46" s="295"/>
      <c r="B46" s="277"/>
      <c r="C46" s="277"/>
      <c r="D46" s="277"/>
      <c r="E46" s="296"/>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7"/>
      <c r="BR46" s="277"/>
      <c r="BS46" s="277"/>
      <c r="BT46" s="277"/>
      <c r="BU46" s="277"/>
      <c r="BV46" s="277"/>
      <c r="BW46" s="277"/>
      <c r="BX46" s="277"/>
      <c r="BY46" s="277"/>
      <c r="BZ46" s="277"/>
      <c r="CA46" s="277"/>
      <c r="CB46" s="277"/>
      <c r="CC46" s="277"/>
      <c r="CD46" s="277"/>
      <c r="CE46" s="277"/>
      <c r="CF46" s="277"/>
      <c r="CG46" s="277"/>
      <c r="CH46" s="277"/>
      <c r="CI46" s="277"/>
      <c r="CJ46" s="277"/>
      <c r="CK46" s="277"/>
      <c r="CL46" s="277"/>
      <c r="CM46" s="277"/>
      <c r="CN46" s="277"/>
      <c r="CO46" s="277"/>
      <c r="CP46" s="277"/>
      <c r="CQ46" s="277"/>
      <c r="CR46" s="277"/>
      <c r="CS46" s="277"/>
      <c r="CT46" s="277"/>
      <c r="CU46" s="277"/>
      <c r="CV46" s="277"/>
      <c r="CW46" s="277"/>
      <c r="CX46" s="277"/>
      <c r="CY46" s="277"/>
      <c r="CZ46" s="277"/>
      <c r="DA46" s="277"/>
      <c r="DB46" s="277"/>
      <c r="DC46" s="277"/>
      <c r="DD46" s="277"/>
      <c r="DE46" s="277"/>
      <c r="DF46" s="277"/>
      <c r="DG46" s="277"/>
      <c r="DH46" s="277"/>
      <c r="DI46" s="277"/>
      <c r="DJ46" s="277"/>
      <c r="DK46" s="277"/>
      <c r="DL46" s="277"/>
      <c r="DM46" s="277"/>
      <c r="DN46" s="277"/>
      <c r="DO46" s="277"/>
      <c r="DP46" s="277"/>
      <c r="DQ46" s="277"/>
      <c r="DR46" s="277"/>
      <c r="DS46" s="277"/>
      <c r="DT46" s="277"/>
      <c r="DU46" s="277"/>
      <c r="DV46" s="277"/>
      <c r="DW46" s="277"/>
      <c r="DX46" s="277"/>
      <c r="DY46" s="277"/>
      <c r="DZ46" s="277"/>
      <c r="EA46" s="277"/>
      <c r="EB46" s="277"/>
      <c r="EC46" s="277"/>
      <c r="ED46" s="277"/>
      <c r="EE46" s="277"/>
      <c r="EF46" s="277"/>
      <c r="EG46" s="277"/>
      <c r="EH46" s="277"/>
      <c r="EI46" s="277"/>
      <c r="EJ46" s="277"/>
      <c r="EK46" s="277"/>
      <c r="EL46" s="277"/>
      <c r="EM46" s="277"/>
      <c r="EN46" s="277"/>
      <c r="EO46" s="277"/>
      <c r="EP46" s="277"/>
      <c r="EQ46" s="277"/>
      <c r="ER46" s="277"/>
      <c r="ES46" s="277"/>
      <c r="ET46" s="277"/>
      <c r="EU46" s="277"/>
      <c r="EV46" s="277"/>
      <c r="EW46" s="277"/>
      <c r="EX46" s="277"/>
      <c r="EY46" s="277"/>
      <c r="EZ46" s="277"/>
      <c r="FA46" s="277"/>
      <c r="FB46" s="277"/>
      <c r="FC46" s="277"/>
      <c r="FD46" s="277"/>
      <c r="FE46" s="277"/>
      <c r="FF46" s="277"/>
      <c r="FG46" s="277"/>
      <c r="FH46" s="277"/>
      <c r="FI46" s="277"/>
      <c r="FJ46" s="277"/>
      <c r="FK46" s="277"/>
      <c r="FL46" s="277"/>
      <c r="FM46" s="277"/>
      <c r="FN46" s="277"/>
      <c r="FO46" s="277"/>
      <c r="FP46" s="277"/>
      <c r="FQ46" s="277"/>
      <c r="FR46" s="277"/>
      <c r="FS46" s="277"/>
      <c r="FT46" s="277"/>
      <c r="FU46" s="277"/>
      <c r="FV46" s="277"/>
      <c r="FW46" s="277"/>
      <c r="FX46" s="277"/>
      <c r="FY46" s="277"/>
      <c r="FZ46" s="277"/>
      <c r="GA46" s="277"/>
      <c r="GB46" s="277"/>
      <c r="GC46" s="277"/>
      <c r="GD46" s="277"/>
      <c r="GE46" s="277"/>
      <c r="GF46" s="277"/>
      <c r="GG46" s="277"/>
      <c r="GH46" s="277"/>
      <c r="GI46" s="277"/>
      <c r="GJ46" s="277"/>
      <c r="GK46" s="277"/>
      <c r="GL46" s="277"/>
      <c r="GM46" s="277"/>
      <c r="GN46" s="277"/>
      <c r="GO46" s="277"/>
      <c r="GP46" s="277"/>
      <c r="GQ46" s="277"/>
      <c r="GR46" s="277"/>
      <c r="GS46" s="277"/>
      <c r="GT46" s="277"/>
      <c r="GU46" s="277"/>
      <c r="GV46" s="277"/>
      <c r="GW46" s="277"/>
      <c r="GX46" s="277"/>
      <c r="GY46" s="277"/>
      <c r="GZ46" s="277"/>
      <c r="HA46" s="277"/>
      <c r="HB46" s="277"/>
      <c r="HC46" s="277"/>
      <c r="HD46" s="277"/>
      <c r="HE46" s="277"/>
      <c r="HF46" s="277"/>
      <c r="HG46" s="277"/>
      <c r="HH46" s="277"/>
      <c r="HI46" s="277"/>
      <c r="HJ46" s="277"/>
      <c r="HK46" s="277"/>
      <c r="HL46" s="277"/>
      <c r="HM46" s="277"/>
      <c r="HN46" s="277"/>
      <c r="HO46" s="277"/>
      <c r="HP46" s="277"/>
      <c r="HQ46" s="277"/>
      <c r="HR46" s="277"/>
      <c r="HS46" s="277"/>
      <c r="HT46" s="277"/>
      <c r="HU46" s="277"/>
      <c r="HV46" s="277"/>
      <c r="HW46" s="277"/>
      <c r="HX46" s="277"/>
      <c r="HY46" s="277"/>
      <c r="HZ46" s="277"/>
      <c r="IA46" s="277"/>
      <c r="IB46" s="277"/>
      <c r="IC46" s="277"/>
      <c r="ID46" s="277"/>
      <c r="IE46" s="277"/>
      <c r="IF46" s="277"/>
      <c r="IG46" s="277"/>
      <c r="IH46" s="277"/>
      <c r="II46" s="277"/>
      <c r="IJ46" s="277"/>
      <c r="IK46" s="277"/>
      <c r="IL46" s="277"/>
      <c r="IM46" s="277"/>
      <c r="IN46" s="277"/>
      <c r="IO46" s="277"/>
      <c r="IP46" s="277"/>
      <c r="IQ46" s="277"/>
      <c r="IR46" s="277"/>
      <c r="IS46" s="277"/>
      <c r="IT46" s="277"/>
      <c r="IU46" s="277"/>
      <c r="IV46" s="277"/>
    </row>
    <row r="47" spans="1:256" x14ac:dyDescent="0.3">
      <c r="A47" s="295"/>
      <c r="B47" s="277"/>
      <c r="C47" s="277"/>
      <c r="D47" s="277"/>
      <c r="E47" s="296"/>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7"/>
      <c r="CH47" s="277"/>
      <c r="CI47" s="277"/>
      <c r="CJ47" s="277"/>
      <c r="CK47" s="277"/>
      <c r="CL47" s="277"/>
      <c r="CM47" s="277"/>
      <c r="CN47" s="277"/>
      <c r="CO47" s="277"/>
      <c r="CP47" s="277"/>
      <c r="CQ47" s="277"/>
      <c r="CR47" s="277"/>
      <c r="CS47" s="277"/>
      <c r="CT47" s="277"/>
      <c r="CU47" s="277"/>
      <c r="CV47" s="277"/>
      <c r="CW47" s="277"/>
      <c r="CX47" s="277"/>
      <c r="CY47" s="277"/>
      <c r="CZ47" s="277"/>
      <c r="DA47" s="277"/>
      <c r="DB47" s="277"/>
      <c r="DC47" s="277"/>
      <c r="DD47" s="277"/>
      <c r="DE47" s="277"/>
      <c r="DF47" s="277"/>
      <c r="DG47" s="277"/>
      <c r="DH47" s="277"/>
      <c r="DI47" s="277"/>
      <c r="DJ47" s="277"/>
      <c r="DK47" s="277"/>
      <c r="DL47" s="277"/>
      <c r="DM47" s="277"/>
      <c r="DN47" s="277"/>
      <c r="DO47" s="277"/>
      <c r="DP47" s="277"/>
      <c r="DQ47" s="277"/>
      <c r="DR47" s="277"/>
      <c r="DS47" s="277"/>
      <c r="DT47" s="277"/>
      <c r="DU47" s="277"/>
      <c r="DV47" s="277"/>
      <c r="DW47" s="277"/>
      <c r="DX47" s="277"/>
      <c r="DY47" s="277"/>
      <c r="DZ47" s="277"/>
      <c r="EA47" s="277"/>
      <c r="EB47" s="277"/>
      <c r="EC47" s="277"/>
      <c r="ED47" s="277"/>
      <c r="EE47" s="277"/>
      <c r="EF47" s="277"/>
      <c r="EG47" s="277"/>
      <c r="EH47" s="277"/>
      <c r="EI47" s="277"/>
      <c r="EJ47" s="277"/>
      <c r="EK47" s="277"/>
      <c r="EL47" s="277"/>
      <c r="EM47" s="277"/>
      <c r="EN47" s="277"/>
      <c r="EO47" s="277"/>
      <c r="EP47" s="277"/>
      <c r="EQ47" s="277"/>
      <c r="ER47" s="277"/>
      <c r="ES47" s="277"/>
      <c r="ET47" s="277"/>
      <c r="EU47" s="277"/>
      <c r="EV47" s="277"/>
      <c r="EW47" s="277"/>
      <c r="EX47" s="277"/>
      <c r="EY47" s="277"/>
      <c r="EZ47" s="277"/>
      <c r="FA47" s="277"/>
      <c r="FB47" s="277"/>
      <c r="FC47" s="277"/>
      <c r="FD47" s="277"/>
      <c r="FE47" s="277"/>
      <c r="FF47" s="277"/>
      <c r="FG47" s="277"/>
      <c r="FH47" s="277"/>
      <c r="FI47" s="277"/>
      <c r="FJ47" s="277"/>
      <c r="FK47" s="277"/>
      <c r="FL47" s="277"/>
      <c r="FM47" s="277"/>
      <c r="FN47" s="277"/>
      <c r="FO47" s="277"/>
      <c r="FP47" s="277"/>
      <c r="FQ47" s="277"/>
      <c r="FR47" s="277"/>
      <c r="FS47" s="277"/>
      <c r="FT47" s="277"/>
      <c r="FU47" s="277"/>
      <c r="FV47" s="277"/>
      <c r="FW47" s="277"/>
      <c r="FX47" s="277"/>
      <c r="FY47" s="277"/>
      <c r="FZ47" s="277"/>
      <c r="GA47" s="277"/>
      <c r="GB47" s="277"/>
      <c r="GC47" s="277"/>
      <c r="GD47" s="277"/>
      <c r="GE47" s="277"/>
      <c r="GF47" s="277"/>
      <c r="GG47" s="277"/>
      <c r="GH47" s="277"/>
      <c r="GI47" s="277"/>
      <c r="GJ47" s="277"/>
      <c r="GK47" s="277"/>
      <c r="GL47" s="277"/>
      <c r="GM47" s="277"/>
      <c r="GN47" s="277"/>
      <c r="GO47" s="277"/>
      <c r="GP47" s="277"/>
      <c r="GQ47" s="277"/>
      <c r="GR47" s="277"/>
      <c r="GS47" s="277"/>
      <c r="GT47" s="277"/>
      <c r="GU47" s="277"/>
      <c r="GV47" s="277"/>
      <c r="GW47" s="277"/>
      <c r="GX47" s="277"/>
      <c r="GY47" s="277"/>
      <c r="GZ47" s="277"/>
      <c r="HA47" s="277"/>
      <c r="HB47" s="277"/>
      <c r="HC47" s="277"/>
      <c r="HD47" s="277"/>
      <c r="HE47" s="277"/>
      <c r="HF47" s="277"/>
      <c r="HG47" s="277"/>
      <c r="HH47" s="277"/>
      <c r="HI47" s="277"/>
      <c r="HJ47" s="277"/>
      <c r="HK47" s="277"/>
      <c r="HL47" s="277"/>
      <c r="HM47" s="277"/>
      <c r="HN47" s="277"/>
      <c r="HO47" s="277"/>
      <c r="HP47" s="277"/>
      <c r="HQ47" s="277"/>
      <c r="HR47" s="277"/>
      <c r="HS47" s="277"/>
      <c r="HT47" s="277"/>
      <c r="HU47" s="277"/>
      <c r="HV47" s="277"/>
      <c r="HW47" s="277"/>
      <c r="HX47" s="277"/>
      <c r="HY47" s="277"/>
      <c r="HZ47" s="277"/>
      <c r="IA47" s="277"/>
      <c r="IB47" s="277"/>
      <c r="IC47" s="277"/>
      <c r="ID47" s="277"/>
      <c r="IE47" s="277"/>
      <c r="IF47" s="277"/>
      <c r="IG47" s="277"/>
      <c r="IH47" s="277"/>
      <c r="II47" s="277"/>
      <c r="IJ47" s="277"/>
      <c r="IK47" s="277"/>
      <c r="IL47" s="277"/>
      <c r="IM47" s="277"/>
      <c r="IN47" s="277"/>
      <c r="IO47" s="277"/>
      <c r="IP47" s="277"/>
      <c r="IQ47" s="277"/>
      <c r="IR47" s="277"/>
      <c r="IS47" s="277"/>
      <c r="IT47" s="277"/>
      <c r="IU47" s="277"/>
      <c r="IV47" s="277"/>
    </row>
    <row r="48" spans="1:256" x14ac:dyDescent="0.3">
      <c r="A48" s="295"/>
      <c r="B48" s="277"/>
      <c r="C48" s="277"/>
      <c r="D48" s="277"/>
      <c r="E48" s="296"/>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7"/>
      <c r="BR48" s="277"/>
      <c r="BS48" s="277"/>
      <c r="BT48" s="277"/>
      <c r="BU48" s="277"/>
      <c r="BV48" s="277"/>
      <c r="BW48" s="277"/>
      <c r="BX48" s="277"/>
      <c r="BY48" s="277"/>
      <c r="BZ48" s="277"/>
      <c r="CA48" s="277"/>
      <c r="CB48" s="277"/>
      <c r="CC48" s="277"/>
      <c r="CD48" s="277"/>
      <c r="CE48" s="277"/>
      <c r="CF48" s="277"/>
      <c r="CG48" s="277"/>
      <c r="CH48" s="277"/>
      <c r="CI48" s="277"/>
      <c r="CJ48" s="277"/>
      <c r="CK48" s="277"/>
      <c r="CL48" s="277"/>
      <c r="CM48" s="277"/>
      <c r="CN48" s="277"/>
      <c r="CO48" s="277"/>
      <c r="CP48" s="277"/>
      <c r="CQ48" s="277"/>
      <c r="CR48" s="277"/>
      <c r="CS48" s="277"/>
      <c r="CT48" s="277"/>
      <c r="CU48" s="277"/>
      <c r="CV48" s="277"/>
      <c r="CW48" s="277"/>
      <c r="CX48" s="277"/>
      <c r="CY48" s="277"/>
      <c r="CZ48" s="277"/>
      <c r="DA48" s="277"/>
      <c r="DB48" s="277"/>
      <c r="DC48" s="277"/>
      <c r="DD48" s="277"/>
      <c r="DE48" s="277"/>
      <c r="DF48" s="277"/>
      <c r="DG48" s="277"/>
      <c r="DH48" s="277"/>
      <c r="DI48" s="277"/>
      <c r="DJ48" s="277"/>
      <c r="DK48" s="277"/>
      <c r="DL48" s="277"/>
      <c r="DM48" s="277"/>
      <c r="DN48" s="277"/>
      <c r="DO48" s="277"/>
      <c r="DP48" s="277"/>
      <c r="DQ48" s="277"/>
      <c r="DR48" s="277"/>
      <c r="DS48" s="277"/>
      <c r="DT48" s="277"/>
      <c r="DU48" s="277"/>
      <c r="DV48" s="277"/>
      <c r="DW48" s="277"/>
      <c r="DX48" s="277"/>
      <c r="DY48" s="277"/>
      <c r="DZ48" s="277"/>
      <c r="EA48" s="277"/>
      <c r="EB48" s="277"/>
      <c r="EC48" s="277"/>
      <c r="ED48" s="277"/>
      <c r="EE48" s="277"/>
      <c r="EF48" s="277"/>
      <c r="EG48" s="277"/>
      <c r="EH48" s="277"/>
      <c r="EI48" s="277"/>
      <c r="EJ48" s="277"/>
      <c r="EK48" s="277"/>
      <c r="EL48" s="277"/>
      <c r="EM48" s="277"/>
      <c r="EN48" s="277"/>
      <c r="EO48" s="277"/>
      <c r="EP48" s="277"/>
      <c r="EQ48" s="277"/>
      <c r="ER48" s="277"/>
      <c r="ES48" s="277"/>
      <c r="ET48" s="277"/>
      <c r="EU48" s="277"/>
      <c r="EV48" s="277"/>
      <c r="EW48" s="277"/>
      <c r="EX48" s="277"/>
      <c r="EY48" s="277"/>
      <c r="EZ48" s="277"/>
      <c r="FA48" s="277"/>
      <c r="FB48" s="277"/>
      <c r="FC48" s="277"/>
      <c r="FD48" s="277"/>
      <c r="FE48" s="277"/>
      <c r="FF48" s="277"/>
      <c r="FG48" s="277"/>
      <c r="FH48" s="277"/>
      <c r="FI48" s="277"/>
      <c r="FJ48" s="277"/>
      <c r="FK48" s="277"/>
      <c r="FL48" s="277"/>
      <c r="FM48" s="277"/>
      <c r="FN48" s="277"/>
      <c r="FO48" s="277"/>
      <c r="FP48" s="277"/>
      <c r="FQ48" s="277"/>
      <c r="FR48" s="277"/>
      <c r="FS48" s="277"/>
      <c r="FT48" s="277"/>
      <c r="FU48" s="277"/>
      <c r="FV48" s="277"/>
      <c r="FW48" s="277"/>
      <c r="FX48" s="277"/>
      <c r="FY48" s="277"/>
      <c r="FZ48" s="277"/>
      <c r="GA48" s="277"/>
      <c r="GB48" s="277"/>
      <c r="GC48" s="277"/>
      <c r="GD48" s="277"/>
      <c r="GE48" s="277"/>
      <c r="GF48" s="277"/>
      <c r="GG48" s="277"/>
      <c r="GH48" s="277"/>
      <c r="GI48" s="277"/>
      <c r="GJ48" s="277"/>
      <c r="GK48" s="277"/>
      <c r="GL48" s="277"/>
      <c r="GM48" s="277"/>
      <c r="GN48" s="277"/>
      <c r="GO48" s="277"/>
      <c r="GP48" s="277"/>
      <c r="GQ48" s="277"/>
      <c r="GR48" s="277"/>
      <c r="GS48" s="277"/>
      <c r="GT48" s="277"/>
      <c r="GU48" s="277"/>
      <c r="GV48" s="277"/>
      <c r="GW48" s="277"/>
      <c r="GX48" s="277"/>
      <c r="GY48" s="277"/>
      <c r="GZ48" s="277"/>
      <c r="HA48" s="277"/>
      <c r="HB48" s="277"/>
      <c r="HC48" s="277"/>
      <c r="HD48" s="277"/>
      <c r="HE48" s="277"/>
      <c r="HF48" s="277"/>
      <c r="HG48" s="277"/>
      <c r="HH48" s="277"/>
      <c r="HI48" s="277"/>
      <c r="HJ48" s="277"/>
      <c r="HK48" s="277"/>
      <c r="HL48" s="277"/>
      <c r="HM48" s="277"/>
      <c r="HN48" s="277"/>
      <c r="HO48" s="277"/>
      <c r="HP48" s="277"/>
      <c r="HQ48" s="277"/>
      <c r="HR48" s="277"/>
      <c r="HS48" s="277"/>
      <c r="HT48" s="277"/>
      <c r="HU48" s="277"/>
      <c r="HV48" s="277"/>
      <c r="HW48" s="277"/>
      <c r="HX48" s="277"/>
      <c r="HY48" s="277"/>
      <c r="HZ48" s="277"/>
      <c r="IA48" s="277"/>
      <c r="IB48" s="277"/>
      <c r="IC48" s="277"/>
      <c r="ID48" s="277"/>
      <c r="IE48" s="277"/>
      <c r="IF48" s="277"/>
      <c r="IG48" s="277"/>
      <c r="IH48" s="277"/>
      <c r="II48" s="277"/>
      <c r="IJ48" s="277"/>
      <c r="IK48" s="277"/>
      <c r="IL48" s="277"/>
      <c r="IM48" s="277"/>
      <c r="IN48" s="277"/>
      <c r="IO48" s="277"/>
      <c r="IP48" s="277"/>
      <c r="IQ48" s="277"/>
      <c r="IR48" s="277"/>
      <c r="IS48" s="277"/>
      <c r="IT48" s="277"/>
      <c r="IU48" s="277"/>
      <c r="IV48" s="277"/>
    </row>
    <row r="49" spans="1:256" x14ac:dyDescent="0.3">
      <c r="A49" s="295"/>
      <c r="B49" s="277"/>
      <c r="C49" s="277"/>
      <c r="D49" s="277"/>
      <c r="E49" s="296"/>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7"/>
      <c r="BR49" s="277"/>
      <c r="BS49" s="277"/>
      <c r="BT49" s="277"/>
      <c r="BU49" s="277"/>
      <c r="BV49" s="277"/>
      <c r="BW49" s="277"/>
      <c r="BX49" s="277"/>
      <c r="BY49" s="277"/>
      <c r="BZ49" s="277"/>
      <c r="CA49" s="277"/>
      <c r="CB49" s="277"/>
      <c r="CC49" s="277"/>
      <c r="CD49" s="277"/>
      <c r="CE49" s="277"/>
      <c r="CF49" s="277"/>
      <c r="CG49" s="277"/>
      <c r="CH49" s="277"/>
      <c r="CI49" s="277"/>
      <c r="CJ49" s="277"/>
      <c r="CK49" s="277"/>
      <c r="CL49" s="277"/>
      <c r="CM49" s="277"/>
      <c r="CN49" s="277"/>
      <c r="CO49" s="277"/>
      <c r="CP49" s="277"/>
      <c r="CQ49" s="277"/>
      <c r="CR49" s="277"/>
      <c r="CS49" s="277"/>
      <c r="CT49" s="277"/>
      <c r="CU49" s="277"/>
      <c r="CV49" s="277"/>
      <c r="CW49" s="277"/>
      <c r="CX49" s="277"/>
      <c r="CY49" s="277"/>
      <c r="CZ49" s="277"/>
      <c r="DA49" s="277"/>
      <c r="DB49" s="277"/>
      <c r="DC49" s="277"/>
      <c r="DD49" s="277"/>
      <c r="DE49" s="277"/>
      <c r="DF49" s="277"/>
      <c r="DG49" s="277"/>
      <c r="DH49" s="277"/>
      <c r="DI49" s="277"/>
      <c r="DJ49" s="277"/>
      <c r="DK49" s="277"/>
      <c r="DL49" s="277"/>
      <c r="DM49" s="277"/>
      <c r="DN49" s="277"/>
      <c r="DO49" s="277"/>
      <c r="DP49" s="277"/>
      <c r="DQ49" s="277"/>
      <c r="DR49" s="277"/>
      <c r="DS49" s="277"/>
      <c r="DT49" s="277"/>
      <c r="DU49" s="277"/>
      <c r="DV49" s="277"/>
      <c r="DW49" s="277"/>
      <c r="DX49" s="277"/>
      <c r="DY49" s="277"/>
      <c r="DZ49" s="277"/>
      <c r="EA49" s="277"/>
      <c r="EB49" s="277"/>
      <c r="EC49" s="277"/>
      <c r="ED49" s="277"/>
      <c r="EE49" s="277"/>
      <c r="EF49" s="277"/>
      <c r="EG49" s="277"/>
      <c r="EH49" s="277"/>
      <c r="EI49" s="277"/>
      <c r="EJ49" s="277"/>
      <c r="EK49" s="277"/>
      <c r="EL49" s="277"/>
      <c r="EM49" s="277"/>
      <c r="EN49" s="277"/>
      <c r="EO49" s="277"/>
      <c r="EP49" s="277"/>
      <c r="EQ49" s="277"/>
      <c r="ER49" s="277"/>
      <c r="ES49" s="277"/>
      <c r="ET49" s="277"/>
      <c r="EU49" s="277"/>
      <c r="EV49" s="277"/>
      <c r="EW49" s="277"/>
      <c r="EX49" s="277"/>
      <c r="EY49" s="277"/>
      <c r="EZ49" s="277"/>
      <c r="FA49" s="277"/>
      <c r="FB49" s="277"/>
      <c r="FC49" s="277"/>
      <c r="FD49" s="277"/>
      <c r="FE49" s="277"/>
      <c r="FF49" s="277"/>
      <c r="FG49" s="277"/>
      <c r="FH49" s="277"/>
      <c r="FI49" s="277"/>
      <c r="FJ49" s="277"/>
      <c r="FK49" s="277"/>
      <c r="FL49" s="277"/>
      <c r="FM49" s="277"/>
      <c r="FN49" s="277"/>
      <c r="FO49" s="277"/>
      <c r="FP49" s="277"/>
      <c r="FQ49" s="277"/>
      <c r="FR49" s="277"/>
      <c r="FS49" s="277"/>
      <c r="FT49" s="277"/>
      <c r="FU49" s="277"/>
      <c r="FV49" s="277"/>
      <c r="FW49" s="277"/>
      <c r="FX49" s="277"/>
      <c r="FY49" s="277"/>
      <c r="FZ49" s="277"/>
      <c r="GA49" s="277"/>
      <c r="GB49" s="277"/>
      <c r="GC49" s="277"/>
      <c r="GD49" s="277"/>
      <c r="GE49" s="277"/>
      <c r="GF49" s="277"/>
      <c r="GG49" s="277"/>
      <c r="GH49" s="277"/>
      <c r="GI49" s="277"/>
      <c r="GJ49" s="277"/>
      <c r="GK49" s="277"/>
      <c r="GL49" s="277"/>
      <c r="GM49" s="277"/>
      <c r="GN49" s="277"/>
      <c r="GO49" s="277"/>
      <c r="GP49" s="277"/>
      <c r="GQ49" s="277"/>
      <c r="GR49" s="277"/>
      <c r="GS49" s="277"/>
      <c r="GT49" s="277"/>
      <c r="GU49" s="277"/>
      <c r="GV49" s="277"/>
      <c r="GW49" s="277"/>
      <c r="GX49" s="277"/>
      <c r="GY49" s="277"/>
      <c r="GZ49" s="277"/>
      <c r="HA49" s="277"/>
      <c r="HB49" s="277"/>
      <c r="HC49" s="277"/>
      <c r="HD49" s="277"/>
      <c r="HE49" s="277"/>
      <c r="HF49" s="277"/>
      <c r="HG49" s="277"/>
      <c r="HH49" s="277"/>
      <c r="HI49" s="277"/>
      <c r="HJ49" s="277"/>
      <c r="HK49" s="277"/>
      <c r="HL49" s="277"/>
      <c r="HM49" s="277"/>
      <c r="HN49" s="277"/>
      <c r="HO49" s="277"/>
      <c r="HP49" s="277"/>
      <c r="HQ49" s="277"/>
      <c r="HR49" s="277"/>
      <c r="HS49" s="277"/>
      <c r="HT49" s="277"/>
      <c r="HU49" s="277"/>
      <c r="HV49" s="277"/>
      <c r="HW49" s="277"/>
      <c r="HX49" s="277"/>
      <c r="HY49" s="277"/>
      <c r="HZ49" s="277"/>
      <c r="IA49" s="277"/>
      <c r="IB49" s="277"/>
      <c r="IC49" s="277"/>
      <c r="ID49" s="277"/>
      <c r="IE49" s="277"/>
      <c r="IF49" s="277"/>
      <c r="IG49" s="277"/>
      <c r="IH49" s="277"/>
      <c r="II49" s="277"/>
      <c r="IJ49" s="277"/>
      <c r="IK49" s="277"/>
      <c r="IL49" s="277"/>
      <c r="IM49" s="277"/>
      <c r="IN49" s="277"/>
      <c r="IO49" s="277"/>
      <c r="IP49" s="277"/>
      <c r="IQ49" s="277"/>
      <c r="IR49" s="277"/>
      <c r="IS49" s="277"/>
      <c r="IT49" s="277"/>
      <c r="IU49" s="277"/>
      <c r="IV49" s="277"/>
    </row>
    <row r="50" spans="1:256" x14ac:dyDescent="0.3">
      <c r="A50" s="295"/>
      <c r="B50" s="277"/>
      <c r="C50" s="277"/>
      <c r="D50" s="277"/>
      <c r="E50" s="296"/>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c r="BT50" s="277"/>
      <c r="BU50" s="277"/>
      <c r="BV50" s="277"/>
      <c r="BW50" s="277"/>
      <c r="BX50" s="277"/>
      <c r="BY50" s="277"/>
      <c r="BZ50" s="277"/>
      <c r="CA50" s="277"/>
      <c r="CB50" s="277"/>
      <c r="CC50" s="277"/>
      <c r="CD50" s="277"/>
      <c r="CE50" s="277"/>
      <c r="CF50" s="277"/>
      <c r="CG50" s="277"/>
      <c r="CH50" s="277"/>
      <c r="CI50" s="277"/>
      <c r="CJ50" s="277"/>
      <c r="CK50" s="277"/>
      <c r="CL50" s="277"/>
      <c r="CM50" s="277"/>
      <c r="CN50" s="277"/>
      <c r="CO50" s="277"/>
      <c r="CP50" s="277"/>
      <c r="CQ50" s="277"/>
      <c r="CR50" s="277"/>
      <c r="CS50" s="277"/>
      <c r="CT50" s="277"/>
      <c r="CU50" s="277"/>
      <c r="CV50" s="277"/>
      <c r="CW50" s="277"/>
      <c r="CX50" s="277"/>
      <c r="CY50" s="277"/>
      <c r="CZ50" s="277"/>
      <c r="DA50" s="277"/>
      <c r="DB50" s="277"/>
      <c r="DC50" s="277"/>
      <c r="DD50" s="277"/>
      <c r="DE50" s="277"/>
      <c r="DF50" s="277"/>
      <c r="DG50" s="277"/>
      <c r="DH50" s="277"/>
      <c r="DI50" s="277"/>
      <c r="DJ50" s="277"/>
      <c r="DK50" s="277"/>
      <c r="DL50" s="277"/>
      <c r="DM50" s="277"/>
      <c r="DN50" s="277"/>
      <c r="DO50" s="277"/>
      <c r="DP50" s="277"/>
      <c r="DQ50" s="277"/>
      <c r="DR50" s="277"/>
      <c r="DS50" s="277"/>
      <c r="DT50" s="277"/>
      <c r="DU50" s="277"/>
      <c r="DV50" s="277"/>
      <c r="DW50" s="277"/>
      <c r="DX50" s="277"/>
      <c r="DY50" s="277"/>
      <c r="DZ50" s="277"/>
      <c r="EA50" s="277"/>
      <c r="EB50" s="277"/>
      <c r="EC50" s="277"/>
      <c r="ED50" s="277"/>
      <c r="EE50" s="277"/>
      <c r="EF50" s="277"/>
      <c r="EG50" s="277"/>
      <c r="EH50" s="277"/>
      <c r="EI50" s="277"/>
      <c r="EJ50" s="277"/>
      <c r="EK50" s="277"/>
      <c r="EL50" s="277"/>
      <c r="EM50" s="277"/>
      <c r="EN50" s="277"/>
      <c r="EO50" s="277"/>
      <c r="EP50" s="277"/>
      <c r="EQ50" s="277"/>
      <c r="ER50" s="277"/>
      <c r="ES50" s="277"/>
      <c r="ET50" s="277"/>
      <c r="EU50" s="277"/>
      <c r="EV50" s="277"/>
      <c r="EW50" s="277"/>
      <c r="EX50" s="277"/>
      <c r="EY50" s="277"/>
      <c r="EZ50" s="277"/>
      <c r="FA50" s="277"/>
      <c r="FB50" s="277"/>
      <c r="FC50" s="277"/>
      <c r="FD50" s="277"/>
      <c r="FE50" s="277"/>
      <c r="FF50" s="277"/>
      <c r="FG50" s="277"/>
      <c r="FH50" s="277"/>
      <c r="FI50" s="277"/>
      <c r="FJ50" s="277"/>
      <c r="FK50" s="277"/>
      <c r="FL50" s="277"/>
      <c r="FM50" s="277"/>
      <c r="FN50" s="277"/>
      <c r="FO50" s="277"/>
      <c r="FP50" s="277"/>
      <c r="FQ50" s="277"/>
      <c r="FR50" s="277"/>
      <c r="FS50" s="277"/>
      <c r="FT50" s="277"/>
      <c r="FU50" s="277"/>
      <c r="FV50" s="277"/>
      <c r="FW50" s="277"/>
      <c r="FX50" s="277"/>
      <c r="FY50" s="277"/>
      <c r="FZ50" s="277"/>
      <c r="GA50" s="277"/>
      <c r="GB50" s="277"/>
      <c r="GC50" s="277"/>
      <c r="GD50" s="277"/>
      <c r="GE50" s="277"/>
      <c r="GF50" s="277"/>
      <c r="GG50" s="277"/>
      <c r="GH50" s="277"/>
      <c r="GI50" s="277"/>
      <c r="GJ50" s="277"/>
      <c r="GK50" s="277"/>
      <c r="GL50" s="277"/>
      <c r="GM50" s="277"/>
      <c r="GN50" s="277"/>
      <c r="GO50" s="277"/>
      <c r="GP50" s="277"/>
      <c r="GQ50" s="277"/>
      <c r="GR50" s="277"/>
      <c r="GS50" s="277"/>
      <c r="GT50" s="277"/>
      <c r="GU50" s="277"/>
      <c r="GV50" s="277"/>
      <c r="GW50" s="277"/>
      <c r="GX50" s="277"/>
      <c r="GY50" s="277"/>
      <c r="GZ50" s="277"/>
      <c r="HA50" s="277"/>
      <c r="HB50" s="277"/>
      <c r="HC50" s="277"/>
      <c r="HD50" s="277"/>
      <c r="HE50" s="277"/>
      <c r="HF50" s="277"/>
      <c r="HG50" s="277"/>
      <c r="HH50" s="277"/>
      <c r="HI50" s="277"/>
      <c r="HJ50" s="277"/>
      <c r="HK50" s="277"/>
      <c r="HL50" s="277"/>
      <c r="HM50" s="277"/>
      <c r="HN50" s="277"/>
      <c r="HO50" s="277"/>
      <c r="HP50" s="277"/>
      <c r="HQ50" s="277"/>
      <c r="HR50" s="277"/>
      <c r="HS50" s="277"/>
      <c r="HT50" s="277"/>
      <c r="HU50" s="277"/>
      <c r="HV50" s="277"/>
      <c r="HW50" s="277"/>
      <c r="HX50" s="277"/>
      <c r="HY50" s="277"/>
      <c r="HZ50" s="277"/>
      <c r="IA50" s="277"/>
      <c r="IB50" s="277"/>
      <c r="IC50" s="277"/>
      <c r="ID50" s="277"/>
      <c r="IE50" s="277"/>
      <c r="IF50" s="277"/>
      <c r="IG50" s="277"/>
      <c r="IH50" s="277"/>
      <c r="II50" s="277"/>
      <c r="IJ50" s="277"/>
      <c r="IK50" s="277"/>
      <c r="IL50" s="277"/>
      <c r="IM50" s="277"/>
      <c r="IN50" s="277"/>
      <c r="IO50" s="277"/>
      <c r="IP50" s="277"/>
      <c r="IQ50" s="277"/>
      <c r="IR50" s="277"/>
      <c r="IS50" s="277"/>
      <c r="IT50" s="277"/>
      <c r="IU50" s="277"/>
      <c r="IV50" s="277"/>
    </row>
    <row r="51" spans="1:256" x14ac:dyDescent="0.3">
      <c r="A51" s="295"/>
      <c r="B51" s="277"/>
      <c r="C51" s="277"/>
      <c r="D51" s="277"/>
      <c r="E51" s="296"/>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277"/>
      <c r="CD51" s="277"/>
      <c r="CE51" s="277"/>
      <c r="CF51" s="277"/>
      <c r="CG51" s="277"/>
      <c r="CH51" s="277"/>
      <c r="CI51" s="277"/>
      <c r="CJ51" s="277"/>
      <c r="CK51" s="277"/>
      <c r="CL51" s="277"/>
      <c r="CM51" s="277"/>
      <c r="CN51" s="277"/>
      <c r="CO51" s="277"/>
      <c r="CP51" s="277"/>
      <c r="CQ51" s="277"/>
      <c r="CR51" s="277"/>
      <c r="CS51" s="277"/>
      <c r="CT51" s="277"/>
      <c r="CU51" s="277"/>
      <c r="CV51" s="277"/>
      <c r="CW51" s="277"/>
      <c r="CX51" s="277"/>
      <c r="CY51" s="277"/>
      <c r="CZ51" s="277"/>
      <c r="DA51" s="277"/>
      <c r="DB51" s="277"/>
      <c r="DC51" s="277"/>
      <c r="DD51" s="277"/>
      <c r="DE51" s="277"/>
      <c r="DF51" s="277"/>
      <c r="DG51" s="277"/>
      <c r="DH51" s="277"/>
      <c r="DI51" s="277"/>
      <c r="DJ51" s="277"/>
      <c r="DK51" s="277"/>
      <c r="DL51" s="277"/>
      <c r="DM51" s="277"/>
      <c r="DN51" s="277"/>
      <c r="DO51" s="277"/>
      <c r="DP51" s="277"/>
      <c r="DQ51" s="277"/>
      <c r="DR51" s="277"/>
      <c r="DS51" s="277"/>
      <c r="DT51" s="277"/>
      <c r="DU51" s="277"/>
      <c r="DV51" s="277"/>
      <c r="DW51" s="277"/>
      <c r="DX51" s="277"/>
      <c r="DY51" s="277"/>
      <c r="DZ51" s="277"/>
      <c r="EA51" s="277"/>
      <c r="EB51" s="277"/>
      <c r="EC51" s="277"/>
      <c r="ED51" s="277"/>
      <c r="EE51" s="277"/>
      <c r="EF51" s="277"/>
      <c r="EG51" s="277"/>
      <c r="EH51" s="277"/>
      <c r="EI51" s="277"/>
      <c r="EJ51" s="277"/>
      <c r="EK51" s="277"/>
      <c r="EL51" s="277"/>
      <c r="EM51" s="277"/>
      <c r="EN51" s="277"/>
      <c r="EO51" s="277"/>
      <c r="EP51" s="277"/>
      <c r="EQ51" s="277"/>
      <c r="ER51" s="277"/>
      <c r="ES51" s="277"/>
      <c r="ET51" s="277"/>
      <c r="EU51" s="277"/>
      <c r="EV51" s="277"/>
      <c r="EW51" s="277"/>
      <c r="EX51" s="277"/>
      <c r="EY51" s="277"/>
      <c r="EZ51" s="277"/>
      <c r="FA51" s="277"/>
      <c r="FB51" s="277"/>
      <c r="FC51" s="277"/>
      <c r="FD51" s="277"/>
      <c r="FE51" s="277"/>
      <c r="FF51" s="277"/>
      <c r="FG51" s="277"/>
      <c r="FH51" s="277"/>
      <c r="FI51" s="277"/>
      <c r="FJ51" s="277"/>
      <c r="FK51" s="277"/>
      <c r="FL51" s="277"/>
      <c r="FM51" s="277"/>
      <c r="FN51" s="277"/>
      <c r="FO51" s="277"/>
      <c r="FP51" s="277"/>
      <c r="FQ51" s="277"/>
      <c r="FR51" s="277"/>
      <c r="FS51" s="277"/>
      <c r="FT51" s="277"/>
      <c r="FU51" s="277"/>
      <c r="FV51" s="277"/>
      <c r="FW51" s="277"/>
      <c r="FX51" s="277"/>
      <c r="FY51" s="277"/>
      <c r="FZ51" s="277"/>
      <c r="GA51" s="277"/>
      <c r="GB51" s="277"/>
      <c r="GC51" s="277"/>
      <c r="GD51" s="277"/>
      <c r="GE51" s="277"/>
      <c r="GF51" s="277"/>
      <c r="GG51" s="277"/>
      <c r="GH51" s="277"/>
      <c r="GI51" s="277"/>
      <c r="GJ51" s="277"/>
      <c r="GK51" s="277"/>
      <c r="GL51" s="277"/>
      <c r="GM51" s="277"/>
      <c r="GN51" s="277"/>
      <c r="GO51" s="277"/>
      <c r="GP51" s="277"/>
      <c r="GQ51" s="277"/>
      <c r="GR51" s="277"/>
      <c r="GS51" s="277"/>
      <c r="GT51" s="277"/>
      <c r="GU51" s="277"/>
      <c r="GV51" s="277"/>
      <c r="GW51" s="277"/>
      <c r="GX51" s="277"/>
      <c r="GY51" s="277"/>
      <c r="GZ51" s="277"/>
      <c r="HA51" s="277"/>
      <c r="HB51" s="277"/>
      <c r="HC51" s="277"/>
      <c r="HD51" s="277"/>
      <c r="HE51" s="277"/>
      <c r="HF51" s="277"/>
      <c r="HG51" s="277"/>
      <c r="HH51" s="277"/>
      <c r="HI51" s="277"/>
      <c r="HJ51" s="277"/>
      <c r="HK51" s="277"/>
      <c r="HL51" s="277"/>
      <c r="HM51" s="277"/>
      <c r="HN51" s="277"/>
      <c r="HO51" s="277"/>
      <c r="HP51" s="277"/>
      <c r="HQ51" s="277"/>
      <c r="HR51" s="277"/>
      <c r="HS51" s="277"/>
      <c r="HT51" s="277"/>
      <c r="HU51" s="277"/>
      <c r="HV51" s="277"/>
      <c r="HW51" s="277"/>
      <c r="HX51" s="277"/>
      <c r="HY51" s="277"/>
      <c r="HZ51" s="277"/>
      <c r="IA51" s="277"/>
      <c r="IB51" s="277"/>
      <c r="IC51" s="277"/>
      <c r="ID51" s="277"/>
      <c r="IE51" s="277"/>
      <c r="IF51" s="277"/>
      <c r="IG51" s="277"/>
      <c r="IH51" s="277"/>
      <c r="II51" s="277"/>
      <c r="IJ51" s="277"/>
      <c r="IK51" s="277"/>
      <c r="IL51" s="277"/>
      <c r="IM51" s="277"/>
      <c r="IN51" s="277"/>
      <c r="IO51" s="277"/>
      <c r="IP51" s="277"/>
      <c r="IQ51" s="277"/>
      <c r="IR51" s="277"/>
      <c r="IS51" s="277"/>
      <c r="IT51" s="277"/>
      <c r="IU51" s="277"/>
      <c r="IV51" s="277"/>
    </row>
    <row r="72" spans="1:5" x14ac:dyDescent="0.3">
      <c r="A72" s="275"/>
      <c r="E72" s="275"/>
    </row>
    <row r="73" spans="1:5" x14ac:dyDescent="0.3">
      <c r="A73" s="275"/>
      <c r="E73" s="275"/>
    </row>
    <row r="74" spans="1:5" x14ac:dyDescent="0.3">
      <c r="A74" s="275"/>
      <c r="E74" s="275"/>
    </row>
    <row r="75" spans="1:5" x14ac:dyDescent="0.3">
      <c r="A75" s="275"/>
      <c r="E75" s="275"/>
    </row>
  </sheetData>
  <mergeCells count="11">
    <mergeCell ref="A13:G13"/>
    <mergeCell ref="A14:G15"/>
    <mergeCell ref="A16:G16"/>
    <mergeCell ref="A1:G1"/>
    <mergeCell ref="A2:G2"/>
    <mergeCell ref="A3:G3"/>
    <mergeCell ref="A5:A6"/>
    <mergeCell ref="B5:B6"/>
    <mergeCell ref="C5:C6"/>
    <mergeCell ref="D5:D6"/>
    <mergeCell ref="E5:G5"/>
  </mergeCells>
  <pageMargins left="1.1811023622047245" right="0.78740157480314965" top="0.78740157480314965" bottom="0.78740157480314965" header="0.31496062992125984" footer="0.31496062992125984"/>
  <pageSetup paperSize="9" scale="8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88"/>
  <sheetViews>
    <sheetView workbookViewId="0">
      <selection activeCell="D8" sqref="D8"/>
    </sheetView>
  </sheetViews>
  <sheetFormatPr defaultColWidth="10.7109375" defaultRowHeight="18.75" x14ac:dyDescent="0.3"/>
  <cols>
    <col min="1" max="1" width="7" style="325" customWidth="1"/>
    <col min="2" max="2" width="39.85546875" style="300" customWidth="1"/>
    <col min="3" max="3" width="17.7109375" style="300" customWidth="1"/>
    <col min="4" max="4" width="15.28515625" style="300" customWidth="1"/>
    <col min="5" max="5" width="18.42578125" style="299" customWidth="1"/>
    <col min="6" max="6" width="21" style="300" bestFit="1" customWidth="1"/>
    <col min="7" max="253" width="9.140625" style="300" customWidth="1"/>
    <col min="254" max="254" width="4.85546875" style="300" customWidth="1"/>
    <col min="255" max="255" width="36" style="300" customWidth="1"/>
    <col min="256" max="256" width="10.7109375" style="300"/>
    <col min="257" max="257" width="7" style="300" customWidth="1"/>
    <col min="258" max="258" width="34.7109375" style="300" bestFit="1" customWidth="1"/>
    <col min="259" max="259" width="17.7109375" style="300" customWidth="1"/>
    <col min="260" max="261" width="15.28515625" style="300" customWidth="1"/>
    <col min="262" max="262" width="21" style="300" bestFit="1" customWidth="1"/>
    <col min="263" max="509" width="9.140625" style="300" customWidth="1"/>
    <col min="510" max="510" width="4.85546875" style="300" customWidth="1"/>
    <col min="511" max="511" width="36" style="300" customWidth="1"/>
    <col min="512" max="512" width="10.7109375" style="300"/>
    <col min="513" max="513" width="7" style="300" customWidth="1"/>
    <col min="514" max="514" width="34.7109375" style="300" bestFit="1" customWidth="1"/>
    <col min="515" max="515" width="17.7109375" style="300" customWidth="1"/>
    <col min="516" max="517" width="15.28515625" style="300" customWidth="1"/>
    <col min="518" max="518" width="21" style="300" bestFit="1" customWidth="1"/>
    <col min="519" max="765" width="9.140625" style="300" customWidth="1"/>
    <col min="766" max="766" width="4.85546875" style="300" customWidth="1"/>
    <col min="767" max="767" width="36" style="300" customWidth="1"/>
    <col min="768" max="768" width="10.7109375" style="300"/>
    <col min="769" max="769" width="7" style="300" customWidth="1"/>
    <col min="770" max="770" width="34.7109375" style="300" bestFit="1" customWidth="1"/>
    <col min="771" max="771" width="17.7109375" style="300" customWidth="1"/>
    <col min="772" max="773" width="15.28515625" style="300" customWidth="1"/>
    <col min="774" max="774" width="21" style="300" bestFit="1" customWidth="1"/>
    <col min="775" max="1021" width="9.140625" style="300" customWidth="1"/>
    <col min="1022" max="1022" width="4.85546875" style="300" customWidth="1"/>
    <col min="1023" max="1023" width="36" style="300" customWidth="1"/>
    <col min="1024" max="1024" width="10.7109375" style="300"/>
    <col min="1025" max="1025" width="7" style="300" customWidth="1"/>
    <col min="1026" max="1026" width="34.7109375" style="300" bestFit="1" customWidth="1"/>
    <col min="1027" max="1027" width="17.7109375" style="300" customWidth="1"/>
    <col min="1028" max="1029" width="15.28515625" style="300" customWidth="1"/>
    <col min="1030" max="1030" width="21" style="300" bestFit="1" customWidth="1"/>
    <col min="1031" max="1277" width="9.140625" style="300" customWidth="1"/>
    <col min="1278" max="1278" width="4.85546875" style="300" customWidth="1"/>
    <col min="1279" max="1279" width="36" style="300" customWidth="1"/>
    <col min="1280" max="1280" width="10.7109375" style="300"/>
    <col min="1281" max="1281" width="7" style="300" customWidth="1"/>
    <col min="1282" max="1282" width="34.7109375" style="300" bestFit="1" customWidth="1"/>
    <col min="1283" max="1283" width="17.7109375" style="300" customWidth="1"/>
    <col min="1284" max="1285" width="15.28515625" style="300" customWidth="1"/>
    <col min="1286" max="1286" width="21" style="300" bestFit="1" customWidth="1"/>
    <col min="1287" max="1533" width="9.140625" style="300" customWidth="1"/>
    <col min="1534" max="1534" width="4.85546875" style="300" customWidth="1"/>
    <col min="1535" max="1535" width="36" style="300" customWidth="1"/>
    <col min="1536" max="1536" width="10.7109375" style="300"/>
    <col min="1537" max="1537" width="7" style="300" customWidth="1"/>
    <col min="1538" max="1538" width="34.7109375" style="300" bestFit="1" customWidth="1"/>
    <col min="1539" max="1539" width="17.7109375" style="300" customWidth="1"/>
    <col min="1540" max="1541" width="15.28515625" style="300" customWidth="1"/>
    <col min="1542" max="1542" width="21" style="300" bestFit="1" customWidth="1"/>
    <col min="1543" max="1789" width="9.140625" style="300" customWidth="1"/>
    <col min="1790" max="1790" width="4.85546875" style="300" customWidth="1"/>
    <col min="1791" max="1791" width="36" style="300" customWidth="1"/>
    <col min="1792" max="1792" width="10.7109375" style="300"/>
    <col min="1793" max="1793" width="7" style="300" customWidth="1"/>
    <col min="1794" max="1794" width="34.7109375" style="300" bestFit="1" customWidth="1"/>
    <col min="1795" max="1795" width="17.7109375" style="300" customWidth="1"/>
    <col min="1796" max="1797" width="15.28515625" style="300" customWidth="1"/>
    <col min="1798" max="1798" width="21" style="300" bestFit="1" customWidth="1"/>
    <col min="1799" max="2045" width="9.140625" style="300" customWidth="1"/>
    <col min="2046" max="2046" width="4.85546875" style="300" customWidth="1"/>
    <col min="2047" max="2047" width="36" style="300" customWidth="1"/>
    <col min="2048" max="2048" width="10.7109375" style="300"/>
    <col min="2049" max="2049" width="7" style="300" customWidth="1"/>
    <col min="2050" max="2050" width="34.7109375" style="300" bestFit="1" customWidth="1"/>
    <col min="2051" max="2051" width="17.7109375" style="300" customWidth="1"/>
    <col min="2052" max="2053" width="15.28515625" style="300" customWidth="1"/>
    <col min="2054" max="2054" width="21" style="300" bestFit="1" customWidth="1"/>
    <col min="2055" max="2301" width="9.140625" style="300" customWidth="1"/>
    <col min="2302" max="2302" width="4.85546875" style="300" customWidth="1"/>
    <col min="2303" max="2303" width="36" style="300" customWidth="1"/>
    <col min="2304" max="2304" width="10.7109375" style="300"/>
    <col min="2305" max="2305" width="7" style="300" customWidth="1"/>
    <col min="2306" max="2306" width="34.7109375" style="300" bestFit="1" customWidth="1"/>
    <col min="2307" max="2307" width="17.7109375" style="300" customWidth="1"/>
    <col min="2308" max="2309" width="15.28515625" style="300" customWidth="1"/>
    <col min="2310" max="2310" width="21" style="300" bestFit="1" customWidth="1"/>
    <col min="2311" max="2557" width="9.140625" style="300" customWidth="1"/>
    <col min="2558" max="2558" width="4.85546875" style="300" customWidth="1"/>
    <col min="2559" max="2559" width="36" style="300" customWidth="1"/>
    <col min="2560" max="2560" width="10.7109375" style="300"/>
    <col min="2561" max="2561" width="7" style="300" customWidth="1"/>
    <col min="2562" max="2562" width="34.7109375" style="300" bestFit="1" customWidth="1"/>
    <col min="2563" max="2563" width="17.7109375" style="300" customWidth="1"/>
    <col min="2564" max="2565" width="15.28515625" style="300" customWidth="1"/>
    <col min="2566" max="2566" width="21" style="300" bestFit="1" customWidth="1"/>
    <col min="2567" max="2813" width="9.140625" style="300" customWidth="1"/>
    <col min="2814" max="2814" width="4.85546875" style="300" customWidth="1"/>
    <col min="2815" max="2815" width="36" style="300" customWidth="1"/>
    <col min="2816" max="2816" width="10.7109375" style="300"/>
    <col min="2817" max="2817" width="7" style="300" customWidth="1"/>
    <col min="2818" max="2818" width="34.7109375" style="300" bestFit="1" customWidth="1"/>
    <col min="2819" max="2819" width="17.7109375" style="300" customWidth="1"/>
    <col min="2820" max="2821" width="15.28515625" style="300" customWidth="1"/>
    <col min="2822" max="2822" width="21" style="300" bestFit="1" customWidth="1"/>
    <col min="2823" max="3069" width="9.140625" style="300" customWidth="1"/>
    <col min="3070" max="3070" width="4.85546875" style="300" customWidth="1"/>
    <col min="3071" max="3071" width="36" style="300" customWidth="1"/>
    <col min="3072" max="3072" width="10.7109375" style="300"/>
    <col min="3073" max="3073" width="7" style="300" customWidth="1"/>
    <col min="3074" max="3074" width="34.7109375" style="300" bestFit="1" customWidth="1"/>
    <col min="3075" max="3075" width="17.7109375" style="300" customWidth="1"/>
    <col min="3076" max="3077" width="15.28515625" style="300" customWidth="1"/>
    <col min="3078" max="3078" width="21" style="300" bestFit="1" customWidth="1"/>
    <col min="3079" max="3325" width="9.140625" style="300" customWidth="1"/>
    <col min="3326" max="3326" width="4.85546875" style="300" customWidth="1"/>
    <col min="3327" max="3327" width="36" style="300" customWidth="1"/>
    <col min="3328" max="3328" width="10.7109375" style="300"/>
    <col min="3329" max="3329" width="7" style="300" customWidth="1"/>
    <col min="3330" max="3330" width="34.7109375" style="300" bestFit="1" customWidth="1"/>
    <col min="3331" max="3331" width="17.7109375" style="300" customWidth="1"/>
    <col min="3332" max="3333" width="15.28515625" style="300" customWidth="1"/>
    <col min="3334" max="3334" width="21" style="300" bestFit="1" customWidth="1"/>
    <col min="3335" max="3581" width="9.140625" style="300" customWidth="1"/>
    <col min="3582" max="3582" width="4.85546875" style="300" customWidth="1"/>
    <col min="3583" max="3583" width="36" style="300" customWidth="1"/>
    <col min="3584" max="3584" width="10.7109375" style="300"/>
    <col min="3585" max="3585" width="7" style="300" customWidth="1"/>
    <col min="3586" max="3586" width="34.7109375" style="300" bestFit="1" customWidth="1"/>
    <col min="3587" max="3587" width="17.7109375" style="300" customWidth="1"/>
    <col min="3588" max="3589" width="15.28515625" style="300" customWidth="1"/>
    <col min="3590" max="3590" width="21" style="300" bestFit="1" customWidth="1"/>
    <col min="3591" max="3837" width="9.140625" style="300" customWidth="1"/>
    <col min="3838" max="3838" width="4.85546875" style="300" customWidth="1"/>
    <col min="3839" max="3839" width="36" style="300" customWidth="1"/>
    <col min="3840" max="3840" width="10.7109375" style="300"/>
    <col min="3841" max="3841" width="7" style="300" customWidth="1"/>
    <col min="3842" max="3842" width="34.7109375" style="300" bestFit="1" customWidth="1"/>
    <col min="3843" max="3843" width="17.7109375" style="300" customWidth="1"/>
    <col min="3844" max="3845" width="15.28515625" style="300" customWidth="1"/>
    <col min="3846" max="3846" width="21" style="300" bestFit="1" customWidth="1"/>
    <col min="3847" max="4093" width="9.140625" style="300" customWidth="1"/>
    <col min="4094" max="4094" width="4.85546875" style="300" customWidth="1"/>
    <col min="4095" max="4095" width="36" style="300" customWidth="1"/>
    <col min="4096" max="4096" width="10.7109375" style="300"/>
    <col min="4097" max="4097" width="7" style="300" customWidth="1"/>
    <col min="4098" max="4098" width="34.7109375" style="300" bestFit="1" customWidth="1"/>
    <col min="4099" max="4099" width="17.7109375" style="300" customWidth="1"/>
    <col min="4100" max="4101" width="15.28515625" style="300" customWidth="1"/>
    <col min="4102" max="4102" width="21" style="300" bestFit="1" customWidth="1"/>
    <col min="4103" max="4349" width="9.140625" style="300" customWidth="1"/>
    <col min="4350" max="4350" width="4.85546875" style="300" customWidth="1"/>
    <col min="4351" max="4351" width="36" style="300" customWidth="1"/>
    <col min="4352" max="4352" width="10.7109375" style="300"/>
    <col min="4353" max="4353" width="7" style="300" customWidth="1"/>
    <col min="4354" max="4354" width="34.7109375" style="300" bestFit="1" customWidth="1"/>
    <col min="4355" max="4355" width="17.7109375" style="300" customWidth="1"/>
    <col min="4356" max="4357" width="15.28515625" style="300" customWidth="1"/>
    <col min="4358" max="4358" width="21" style="300" bestFit="1" customWidth="1"/>
    <col min="4359" max="4605" width="9.140625" style="300" customWidth="1"/>
    <col min="4606" max="4606" width="4.85546875" style="300" customWidth="1"/>
    <col min="4607" max="4607" width="36" style="300" customWidth="1"/>
    <col min="4608" max="4608" width="10.7109375" style="300"/>
    <col min="4609" max="4609" width="7" style="300" customWidth="1"/>
    <col min="4610" max="4610" width="34.7109375" style="300" bestFit="1" customWidth="1"/>
    <col min="4611" max="4611" width="17.7109375" style="300" customWidth="1"/>
    <col min="4612" max="4613" width="15.28515625" style="300" customWidth="1"/>
    <col min="4614" max="4614" width="21" style="300" bestFit="1" customWidth="1"/>
    <col min="4615" max="4861" width="9.140625" style="300" customWidth="1"/>
    <col min="4862" max="4862" width="4.85546875" style="300" customWidth="1"/>
    <col min="4863" max="4863" width="36" style="300" customWidth="1"/>
    <col min="4864" max="4864" width="10.7109375" style="300"/>
    <col min="4865" max="4865" width="7" style="300" customWidth="1"/>
    <col min="4866" max="4866" width="34.7109375" style="300" bestFit="1" customWidth="1"/>
    <col min="4867" max="4867" width="17.7109375" style="300" customWidth="1"/>
    <col min="4868" max="4869" width="15.28515625" style="300" customWidth="1"/>
    <col min="4870" max="4870" width="21" style="300" bestFit="1" customWidth="1"/>
    <col min="4871" max="5117" width="9.140625" style="300" customWidth="1"/>
    <col min="5118" max="5118" width="4.85546875" style="300" customWidth="1"/>
    <col min="5119" max="5119" width="36" style="300" customWidth="1"/>
    <col min="5120" max="5120" width="10.7109375" style="300"/>
    <col min="5121" max="5121" width="7" style="300" customWidth="1"/>
    <col min="5122" max="5122" width="34.7109375" style="300" bestFit="1" customWidth="1"/>
    <col min="5123" max="5123" width="17.7109375" style="300" customWidth="1"/>
    <col min="5124" max="5125" width="15.28515625" style="300" customWidth="1"/>
    <col min="5126" max="5126" width="21" style="300" bestFit="1" customWidth="1"/>
    <col min="5127" max="5373" width="9.140625" style="300" customWidth="1"/>
    <col min="5374" max="5374" width="4.85546875" style="300" customWidth="1"/>
    <col min="5375" max="5375" width="36" style="300" customWidth="1"/>
    <col min="5376" max="5376" width="10.7109375" style="300"/>
    <col min="5377" max="5377" width="7" style="300" customWidth="1"/>
    <col min="5378" max="5378" width="34.7109375" style="300" bestFit="1" customWidth="1"/>
    <col min="5379" max="5379" width="17.7109375" style="300" customWidth="1"/>
    <col min="5380" max="5381" width="15.28515625" style="300" customWidth="1"/>
    <col min="5382" max="5382" width="21" style="300" bestFit="1" customWidth="1"/>
    <col min="5383" max="5629" width="9.140625" style="300" customWidth="1"/>
    <col min="5630" max="5630" width="4.85546875" style="300" customWidth="1"/>
    <col min="5631" max="5631" width="36" style="300" customWidth="1"/>
    <col min="5632" max="5632" width="10.7109375" style="300"/>
    <col min="5633" max="5633" width="7" style="300" customWidth="1"/>
    <col min="5634" max="5634" width="34.7109375" style="300" bestFit="1" customWidth="1"/>
    <col min="5635" max="5635" width="17.7109375" style="300" customWidth="1"/>
    <col min="5636" max="5637" width="15.28515625" style="300" customWidth="1"/>
    <col min="5638" max="5638" width="21" style="300" bestFit="1" customWidth="1"/>
    <col min="5639" max="5885" width="9.140625" style="300" customWidth="1"/>
    <col min="5886" max="5886" width="4.85546875" style="300" customWidth="1"/>
    <col min="5887" max="5887" width="36" style="300" customWidth="1"/>
    <col min="5888" max="5888" width="10.7109375" style="300"/>
    <col min="5889" max="5889" width="7" style="300" customWidth="1"/>
    <col min="5890" max="5890" width="34.7109375" style="300" bestFit="1" customWidth="1"/>
    <col min="5891" max="5891" width="17.7109375" style="300" customWidth="1"/>
    <col min="5892" max="5893" width="15.28515625" style="300" customWidth="1"/>
    <col min="5894" max="5894" width="21" style="300" bestFit="1" customWidth="1"/>
    <col min="5895" max="6141" width="9.140625" style="300" customWidth="1"/>
    <col min="6142" max="6142" width="4.85546875" style="300" customWidth="1"/>
    <col min="6143" max="6143" width="36" style="300" customWidth="1"/>
    <col min="6144" max="6144" width="10.7109375" style="300"/>
    <col min="6145" max="6145" width="7" style="300" customWidth="1"/>
    <col min="6146" max="6146" width="34.7109375" style="300" bestFit="1" customWidth="1"/>
    <col min="6147" max="6147" width="17.7109375" style="300" customWidth="1"/>
    <col min="6148" max="6149" width="15.28515625" style="300" customWidth="1"/>
    <col min="6150" max="6150" width="21" style="300" bestFit="1" customWidth="1"/>
    <col min="6151" max="6397" width="9.140625" style="300" customWidth="1"/>
    <col min="6398" max="6398" width="4.85546875" style="300" customWidth="1"/>
    <col min="6399" max="6399" width="36" style="300" customWidth="1"/>
    <col min="6400" max="6400" width="10.7109375" style="300"/>
    <col min="6401" max="6401" width="7" style="300" customWidth="1"/>
    <col min="6402" max="6402" width="34.7109375" style="300" bestFit="1" customWidth="1"/>
    <col min="6403" max="6403" width="17.7109375" style="300" customWidth="1"/>
    <col min="6404" max="6405" width="15.28515625" style="300" customWidth="1"/>
    <col min="6406" max="6406" width="21" style="300" bestFit="1" customWidth="1"/>
    <col min="6407" max="6653" width="9.140625" style="300" customWidth="1"/>
    <col min="6654" max="6654" width="4.85546875" style="300" customWidth="1"/>
    <col min="6655" max="6655" width="36" style="300" customWidth="1"/>
    <col min="6656" max="6656" width="10.7109375" style="300"/>
    <col min="6657" max="6657" width="7" style="300" customWidth="1"/>
    <col min="6658" max="6658" width="34.7109375" style="300" bestFit="1" customWidth="1"/>
    <col min="6659" max="6659" width="17.7109375" style="300" customWidth="1"/>
    <col min="6660" max="6661" width="15.28515625" style="300" customWidth="1"/>
    <col min="6662" max="6662" width="21" style="300" bestFit="1" customWidth="1"/>
    <col min="6663" max="6909" width="9.140625" style="300" customWidth="1"/>
    <col min="6910" max="6910" width="4.85546875" style="300" customWidth="1"/>
    <col min="6911" max="6911" width="36" style="300" customWidth="1"/>
    <col min="6912" max="6912" width="10.7109375" style="300"/>
    <col min="6913" max="6913" width="7" style="300" customWidth="1"/>
    <col min="6914" max="6914" width="34.7109375" style="300" bestFit="1" customWidth="1"/>
    <col min="6915" max="6915" width="17.7109375" style="300" customWidth="1"/>
    <col min="6916" max="6917" width="15.28515625" style="300" customWidth="1"/>
    <col min="6918" max="6918" width="21" style="300" bestFit="1" customWidth="1"/>
    <col min="6919" max="7165" width="9.140625" style="300" customWidth="1"/>
    <col min="7166" max="7166" width="4.85546875" style="300" customWidth="1"/>
    <col min="7167" max="7167" width="36" style="300" customWidth="1"/>
    <col min="7168" max="7168" width="10.7109375" style="300"/>
    <col min="7169" max="7169" width="7" style="300" customWidth="1"/>
    <col min="7170" max="7170" width="34.7109375" style="300" bestFit="1" customWidth="1"/>
    <col min="7171" max="7171" width="17.7109375" style="300" customWidth="1"/>
    <col min="7172" max="7173" width="15.28515625" style="300" customWidth="1"/>
    <col min="7174" max="7174" width="21" style="300" bestFit="1" customWidth="1"/>
    <col min="7175" max="7421" width="9.140625" style="300" customWidth="1"/>
    <col min="7422" max="7422" width="4.85546875" style="300" customWidth="1"/>
    <col min="7423" max="7423" width="36" style="300" customWidth="1"/>
    <col min="7424" max="7424" width="10.7109375" style="300"/>
    <col min="7425" max="7425" width="7" style="300" customWidth="1"/>
    <col min="7426" max="7426" width="34.7109375" style="300" bestFit="1" customWidth="1"/>
    <col min="7427" max="7427" width="17.7109375" style="300" customWidth="1"/>
    <col min="7428" max="7429" width="15.28515625" style="300" customWidth="1"/>
    <col min="7430" max="7430" width="21" style="300" bestFit="1" customWidth="1"/>
    <col min="7431" max="7677" width="9.140625" style="300" customWidth="1"/>
    <col min="7678" max="7678" width="4.85546875" style="300" customWidth="1"/>
    <col min="7679" max="7679" width="36" style="300" customWidth="1"/>
    <col min="7680" max="7680" width="10.7109375" style="300"/>
    <col min="7681" max="7681" width="7" style="300" customWidth="1"/>
    <col min="7682" max="7682" width="34.7109375" style="300" bestFit="1" customWidth="1"/>
    <col min="7683" max="7683" width="17.7109375" style="300" customWidth="1"/>
    <col min="7684" max="7685" width="15.28515625" style="300" customWidth="1"/>
    <col min="7686" max="7686" width="21" style="300" bestFit="1" customWidth="1"/>
    <col min="7687" max="7933" width="9.140625" style="300" customWidth="1"/>
    <col min="7934" max="7934" width="4.85546875" style="300" customWidth="1"/>
    <col min="7935" max="7935" width="36" style="300" customWidth="1"/>
    <col min="7936" max="7936" width="10.7109375" style="300"/>
    <col min="7937" max="7937" width="7" style="300" customWidth="1"/>
    <col min="7938" max="7938" width="34.7109375" style="300" bestFit="1" customWidth="1"/>
    <col min="7939" max="7939" width="17.7109375" style="300" customWidth="1"/>
    <col min="7940" max="7941" width="15.28515625" style="300" customWidth="1"/>
    <col min="7942" max="7942" width="21" style="300" bestFit="1" customWidth="1"/>
    <col min="7943" max="8189" width="9.140625" style="300" customWidth="1"/>
    <col min="8190" max="8190" width="4.85546875" style="300" customWidth="1"/>
    <col min="8191" max="8191" width="36" style="300" customWidth="1"/>
    <col min="8192" max="8192" width="10.7109375" style="300"/>
    <col min="8193" max="8193" width="7" style="300" customWidth="1"/>
    <col min="8194" max="8194" width="34.7109375" style="300" bestFit="1" customWidth="1"/>
    <col min="8195" max="8195" width="17.7109375" style="300" customWidth="1"/>
    <col min="8196" max="8197" width="15.28515625" style="300" customWidth="1"/>
    <col min="8198" max="8198" width="21" style="300" bestFit="1" customWidth="1"/>
    <col min="8199" max="8445" width="9.140625" style="300" customWidth="1"/>
    <col min="8446" max="8446" width="4.85546875" style="300" customWidth="1"/>
    <col min="8447" max="8447" width="36" style="300" customWidth="1"/>
    <col min="8448" max="8448" width="10.7109375" style="300"/>
    <col min="8449" max="8449" width="7" style="300" customWidth="1"/>
    <col min="8450" max="8450" width="34.7109375" style="300" bestFit="1" customWidth="1"/>
    <col min="8451" max="8451" width="17.7109375" style="300" customWidth="1"/>
    <col min="8452" max="8453" width="15.28515625" style="300" customWidth="1"/>
    <col min="8454" max="8454" width="21" style="300" bestFit="1" customWidth="1"/>
    <col min="8455" max="8701" width="9.140625" style="300" customWidth="1"/>
    <col min="8702" max="8702" width="4.85546875" style="300" customWidth="1"/>
    <col min="8703" max="8703" width="36" style="300" customWidth="1"/>
    <col min="8704" max="8704" width="10.7109375" style="300"/>
    <col min="8705" max="8705" width="7" style="300" customWidth="1"/>
    <col min="8706" max="8706" width="34.7109375" style="300" bestFit="1" customWidth="1"/>
    <col min="8707" max="8707" width="17.7109375" style="300" customWidth="1"/>
    <col min="8708" max="8709" width="15.28515625" style="300" customWidth="1"/>
    <col min="8710" max="8710" width="21" style="300" bestFit="1" customWidth="1"/>
    <col min="8711" max="8957" width="9.140625" style="300" customWidth="1"/>
    <col min="8958" max="8958" width="4.85546875" style="300" customWidth="1"/>
    <col min="8959" max="8959" width="36" style="300" customWidth="1"/>
    <col min="8960" max="8960" width="10.7109375" style="300"/>
    <col min="8961" max="8961" width="7" style="300" customWidth="1"/>
    <col min="8962" max="8962" width="34.7109375" style="300" bestFit="1" customWidth="1"/>
    <col min="8963" max="8963" width="17.7109375" style="300" customWidth="1"/>
    <col min="8964" max="8965" width="15.28515625" style="300" customWidth="1"/>
    <col min="8966" max="8966" width="21" style="300" bestFit="1" customWidth="1"/>
    <col min="8967" max="9213" width="9.140625" style="300" customWidth="1"/>
    <col min="9214" max="9214" width="4.85546875" style="300" customWidth="1"/>
    <col min="9215" max="9215" width="36" style="300" customWidth="1"/>
    <col min="9216" max="9216" width="10.7109375" style="300"/>
    <col min="9217" max="9217" width="7" style="300" customWidth="1"/>
    <col min="9218" max="9218" width="34.7109375" style="300" bestFit="1" customWidth="1"/>
    <col min="9219" max="9219" width="17.7109375" style="300" customWidth="1"/>
    <col min="9220" max="9221" width="15.28515625" style="300" customWidth="1"/>
    <col min="9222" max="9222" width="21" style="300" bestFit="1" customWidth="1"/>
    <col min="9223" max="9469" width="9.140625" style="300" customWidth="1"/>
    <col min="9470" max="9470" width="4.85546875" style="300" customWidth="1"/>
    <col min="9471" max="9471" width="36" style="300" customWidth="1"/>
    <col min="9472" max="9472" width="10.7109375" style="300"/>
    <col min="9473" max="9473" width="7" style="300" customWidth="1"/>
    <col min="9474" max="9474" width="34.7109375" style="300" bestFit="1" customWidth="1"/>
    <col min="9475" max="9475" width="17.7109375" style="300" customWidth="1"/>
    <col min="9476" max="9477" width="15.28515625" style="300" customWidth="1"/>
    <col min="9478" max="9478" width="21" style="300" bestFit="1" customWidth="1"/>
    <col min="9479" max="9725" width="9.140625" style="300" customWidth="1"/>
    <col min="9726" max="9726" width="4.85546875" style="300" customWidth="1"/>
    <col min="9727" max="9727" width="36" style="300" customWidth="1"/>
    <col min="9728" max="9728" width="10.7109375" style="300"/>
    <col min="9729" max="9729" width="7" style="300" customWidth="1"/>
    <col min="9730" max="9730" width="34.7109375" style="300" bestFit="1" customWidth="1"/>
    <col min="9731" max="9731" width="17.7109375" style="300" customWidth="1"/>
    <col min="9732" max="9733" width="15.28515625" style="300" customWidth="1"/>
    <col min="9734" max="9734" width="21" style="300" bestFit="1" customWidth="1"/>
    <col min="9735" max="9981" width="9.140625" style="300" customWidth="1"/>
    <col min="9982" max="9982" width="4.85546875" style="300" customWidth="1"/>
    <col min="9983" max="9983" width="36" style="300" customWidth="1"/>
    <col min="9984" max="9984" width="10.7109375" style="300"/>
    <col min="9985" max="9985" width="7" style="300" customWidth="1"/>
    <col min="9986" max="9986" width="34.7109375" style="300" bestFit="1" customWidth="1"/>
    <col min="9987" max="9987" width="17.7109375" style="300" customWidth="1"/>
    <col min="9988" max="9989" width="15.28515625" style="300" customWidth="1"/>
    <col min="9990" max="9990" width="21" style="300" bestFit="1" customWidth="1"/>
    <col min="9991" max="10237" width="9.140625" style="300" customWidth="1"/>
    <col min="10238" max="10238" width="4.85546875" style="300" customWidth="1"/>
    <col min="10239" max="10239" width="36" style="300" customWidth="1"/>
    <col min="10240" max="10240" width="10.7109375" style="300"/>
    <col min="10241" max="10241" width="7" style="300" customWidth="1"/>
    <col min="10242" max="10242" width="34.7109375" style="300" bestFit="1" customWidth="1"/>
    <col min="10243" max="10243" width="17.7109375" style="300" customWidth="1"/>
    <col min="10244" max="10245" width="15.28515625" style="300" customWidth="1"/>
    <col min="10246" max="10246" width="21" style="300" bestFit="1" customWidth="1"/>
    <col min="10247" max="10493" width="9.140625" style="300" customWidth="1"/>
    <col min="10494" max="10494" width="4.85546875" style="300" customWidth="1"/>
    <col min="10495" max="10495" width="36" style="300" customWidth="1"/>
    <col min="10496" max="10496" width="10.7109375" style="300"/>
    <col min="10497" max="10497" width="7" style="300" customWidth="1"/>
    <col min="10498" max="10498" width="34.7109375" style="300" bestFit="1" customWidth="1"/>
    <col min="10499" max="10499" width="17.7109375" style="300" customWidth="1"/>
    <col min="10500" max="10501" width="15.28515625" style="300" customWidth="1"/>
    <col min="10502" max="10502" width="21" style="300" bestFit="1" customWidth="1"/>
    <col min="10503" max="10749" width="9.140625" style="300" customWidth="1"/>
    <col min="10750" max="10750" width="4.85546875" style="300" customWidth="1"/>
    <col min="10751" max="10751" width="36" style="300" customWidth="1"/>
    <col min="10752" max="10752" width="10.7109375" style="300"/>
    <col min="10753" max="10753" width="7" style="300" customWidth="1"/>
    <col min="10754" max="10754" width="34.7109375" style="300" bestFit="1" customWidth="1"/>
    <col min="10755" max="10755" width="17.7109375" style="300" customWidth="1"/>
    <col min="10756" max="10757" width="15.28515625" style="300" customWidth="1"/>
    <col min="10758" max="10758" width="21" style="300" bestFit="1" customWidth="1"/>
    <col min="10759" max="11005" width="9.140625" style="300" customWidth="1"/>
    <col min="11006" max="11006" width="4.85546875" style="300" customWidth="1"/>
    <col min="11007" max="11007" width="36" style="300" customWidth="1"/>
    <col min="11008" max="11008" width="10.7109375" style="300"/>
    <col min="11009" max="11009" width="7" style="300" customWidth="1"/>
    <col min="11010" max="11010" width="34.7109375" style="300" bestFit="1" customWidth="1"/>
    <col min="11011" max="11011" width="17.7109375" style="300" customWidth="1"/>
    <col min="11012" max="11013" width="15.28515625" style="300" customWidth="1"/>
    <col min="11014" max="11014" width="21" style="300" bestFit="1" customWidth="1"/>
    <col min="11015" max="11261" width="9.140625" style="300" customWidth="1"/>
    <col min="11262" max="11262" width="4.85546875" style="300" customWidth="1"/>
    <col min="11263" max="11263" width="36" style="300" customWidth="1"/>
    <col min="11264" max="11264" width="10.7109375" style="300"/>
    <col min="11265" max="11265" width="7" style="300" customWidth="1"/>
    <col min="11266" max="11266" width="34.7109375" style="300" bestFit="1" customWidth="1"/>
    <col min="11267" max="11267" width="17.7109375" style="300" customWidth="1"/>
    <col min="11268" max="11269" width="15.28515625" style="300" customWidth="1"/>
    <col min="11270" max="11270" width="21" style="300" bestFit="1" customWidth="1"/>
    <col min="11271" max="11517" width="9.140625" style="300" customWidth="1"/>
    <col min="11518" max="11518" width="4.85546875" style="300" customWidth="1"/>
    <col min="11519" max="11519" width="36" style="300" customWidth="1"/>
    <col min="11520" max="11520" width="10.7109375" style="300"/>
    <col min="11521" max="11521" width="7" style="300" customWidth="1"/>
    <col min="11522" max="11522" width="34.7109375" style="300" bestFit="1" customWidth="1"/>
    <col min="11523" max="11523" width="17.7109375" style="300" customWidth="1"/>
    <col min="11524" max="11525" width="15.28515625" style="300" customWidth="1"/>
    <col min="11526" max="11526" width="21" style="300" bestFit="1" customWidth="1"/>
    <col min="11527" max="11773" width="9.140625" style="300" customWidth="1"/>
    <col min="11774" max="11774" width="4.85546875" style="300" customWidth="1"/>
    <col min="11775" max="11775" width="36" style="300" customWidth="1"/>
    <col min="11776" max="11776" width="10.7109375" style="300"/>
    <col min="11777" max="11777" width="7" style="300" customWidth="1"/>
    <col min="11778" max="11778" width="34.7109375" style="300" bestFit="1" customWidth="1"/>
    <col min="11779" max="11779" width="17.7109375" style="300" customWidth="1"/>
    <col min="11780" max="11781" width="15.28515625" style="300" customWidth="1"/>
    <col min="11782" max="11782" width="21" style="300" bestFit="1" customWidth="1"/>
    <col min="11783" max="12029" width="9.140625" style="300" customWidth="1"/>
    <col min="12030" max="12030" width="4.85546875" style="300" customWidth="1"/>
    <col min="12031" max="12031" width="36" style="300" customWidth="1"/>
    <col min="12032" max="12032" width="10.7109375" style="300"/>
    <col min="12033" max="12033" width="7" style="300" customWidth="1"/>
    <col min="12034" max="12034" width="34.7109375" style="300" bestFit="1" customWidth="1"/>
    <col min="12035" max="12035" width="17.7109375" style="300" customWidth="1"/>
    <col min="12036" max="12037" width="15.28515625" style="300" customWidth="1"/>
    <col min="12038" max="12038" width="21" style="300" bestFit="1" customWidth="1"/>
    <col min="12039" max="12285" width="9.140625" style="300" customWidth="1"/>
    <col min="12286" max="12286" width="4.85546875" style="300" customWidth="1"/>
    <col min="12287" max="12287" width="36" style="300" customWidth="1"/>
    <col min="12288" max="12288" width="10.7109375" style="300"/>
    <col min="12289" max="12289" width="7" style="300" customWidth="1"/>
    <col min="12290" max="12290" width="34.7109375" style="300" bestFit="1" customWidth="1"/>
    <col min="12291" max="12291" width="17.7109375" style="300" customWidth="1"/>
    <col min="12292" max="12293" width="15.28515625" style="300" customWidth="1"/>
    <col min="12294" max="12294" width="21" style="300" bestFit="1" customWidth="1"/>
    <col min="12295" max="12541" width="9.140625" style="300" customWidth="1"/>
    <col min="12542" max="12542" width="4.85546875" style="300" customWidth="1"/>
    <col min="12543" max="12543" width="36" style="300" customWidth="1"/>
    <col min="12544" max="12544" width="10.7109375" style="300"/>
    <col min="12545" max="12545" width="7" style="300" customWidth="1"/>
    <col min="12546" max="12546" width="34.7109375" style="300" bestFit="1" customWidth="1"/>
    <col min="12547" max="12547" width="17.7109375" style="300" customWidth="1"/>
    <col min="12548" max="12549" width="15.28515625" style="300" customWidth="1"/>
    <col min="12550" max="12550" width="21" style="300" bestFit="1" customWidth="1"/>
    <col min="12551" max="12797" width="9.140625" style="300" customWidth="1"/>
    <col min="12798" max="12798" width="4.85546875" style="300" customWidth="1"/>
    <col min="12799" max="12799" width="36" style="300" customWidth="1"/>
    <col min="12800" max="12800" width="10.7109375" style="300"/>
    <col min="12801" max="12801" width="7" style="300" customWidth="1"/>
    <col min="12802" max="12802" width="34.7109375" style="300" bestFit="1" customWidth="1"/>
    <col min="12803" max="12803" width="17.7109375" style="300" customWidth="1"/>
    <col min="12804" max="12805" width="15.28515625" style="300" customWidth="1"/>
    <col min="12806" max="12806" width="21" style="300" bestFit="1" customWidth="1"/>
    <col min="12807" max="13053" width="9.140625" style="300" customWidth="1"/>
    <col min="13054" max="13054" width="4.85546875" style="300" customWidth="1"/>
    <col min="13055" max="13055" width="36" style="300" customWidth="1"/>
    <col min="13056" max="13056" width="10.7109375" style="300"/>
    <col min="13057" max="13057" width="7" style="300" customWidth="1"/>
    <col min="13058" max="13058" width="34.7109375" style="300" bestFit="1" customWidth="1"/>
    <col min="13059" max="13059" width="17.7109375" style="300" customWidth="1"/>
    <col min="13060" max="13061" width="15.28515625" style="300" customWidth="1"/>
    <col min="13062" max="13062" width="21" style="300" bestFit="1" customWidth="1"/>
    <col min="13063" max="13309" width="9.140625" style="300" customWidth="1"/>
    <col min="13310" max="13310" width="4.85546875" style="300" customWidth="1"/>
    <col min="13311" max="13311" width="36" style="300" customWidth="1"/>
    <col min="13312" max="13312" width="10.7109375" style="300"/>
    <col min="13313" max="13313" width="7" style="300" customWidth="1"/>
    <col min="13314" max="13314" width="34.7109375" style="300" bestFit="1" customWidth="1"/>
    <col min="13315" max="13315" width="17.7109375" style="300" customWidth="1"/>
    <col min="13316" max="13317" width="15.28515625" style="300" customWidth="1"/>
    <col min="13318" max="13318" width="21" style="300" bestFit="1" customWidth="1"/>
    <col min="13319" max="13565" width="9.140625" style="300" customWidth="1"/>
    <col min="13566" max="13566" width="4.85546875" style="300" customWidth="1"/>
    <col min="13567" max="13567" width="36" style="300" customWidth="1"/>
    <col min="13568" max="13568" width="10.7109375" style="300"/>
    <col min="13569" max="13569" width="7" style="300" customWidth="1"/>
    <col min="13570" max="13570" width="34.7109375" style="300" bestFit="1" customWidth="1"/>
    <col min="13571" max="13571" width="17.7109375" style="300" customWidth="1"/>
    <col min="13572" max="13573" width="15.28515625" style="300" customWidth="1"/>
    <col min="13574" max="13574" width="21" style="300" bestFit="1" customWidth="1"/>
    <col min="13575" max="13821" width="9.140625" style="300" customWidth="1"/>
    <col min="13822" max="13822" width="4.85546875" style="300" customWidth="1"/>
    <col min="13823" max="13823" width="36" style="300" customWidth="1"/>
    <col min="13824" max="13824" width="10.7109375" style="300"/>
    <col min="13825" max="13825" width="7" style="300" customWidth="1"/>
    <col min="13826" max="13826" width="34.7109375" style="300" bestFit="1" customWidth="1"/>
    <col min="13827" max="13827" width="17.7109375" style="300" customWidth="1"/>
    <col min="13828" max="13829" width="15.28515625" style="300" customWidth="1"/>
    <col min="13830" max="13830" width="21" style="300" bestFit="1" customWidth="1"/>
    <col min="13831" max="14077" width="9.140625" style="300" customWidth="1"/>
    <col min="14078" max="14078" width="4.85546875" style="300" customWidth="1"/>
    <col min="14079" max="14079" width="36" style="300" customWidth="1"/>
    <col min="14080" max="14080" width="10.7109375" style="300"/>
    <col min="14081" max="14081" width="7" style="300" customWidth="1"/>
    <col min="14082" max="14082" width="34.7109375" style="300" bestFit="1" customWidth="1"/>
    <col min="14083" max="14083" width="17.7109375" style="300" customWidth="1"/>
    <col min="14084" max="14085" width="15.28515625" style="300" customWidth="1"/>
    <col min="14086" max="14086" width="21" style="300" bestFit="1" customWidth="1"/>
    <col min="14087" max="14333" width="9.140625" style="300" customWidth="1"/>
    <col min="14334" max="14334" width="4.85546875" style="300" customWidth="1"/>
    <col min="14335" max="14335" width="36" style="300" customWidth="1"/>
    <col min="14336" max="14336" width="10.7109375" style="300"/>
    <col min="14337" max="14337" width="7" style="300" customWidth="1"/>
    <col min="14338" max="14338" width="34.7109375" style="300" bestFit="1" customWidth="1"/>
    <col min="14339" max="14339" width="17.7109375" style="300" customWidth="1"/>
    <col min="14340" max="14341" width="15.28515625" style="300" customWidth="1"/>
    <col min="14342" max="14342" width="21" style="300" bestFit="1" customWidth="1"/>
    <col min="14343" max="14589" width="9.140625" style="300" customWidth="1"/>
    <col min="14590" max="14590" width="4.85546875" style="300" customWidth="1"/>
    <col min="14591" max="14591" width="36" style="300" customWidth="1"/>
    <col min="14592" max="14592" width="10.7109375" style="300"/>
    <col min="14593" max="14593" width="7" style="300" customWidth="1"/>
    <col min="14594" max="14594" width="34.7109375" style="300" bestFit="1" customWidth="1"/>
    <col min="14595" max="14595" width="17.7109375" style="300" customWidth="1"/>
    <col min="14596" max="14597" width="15.28515625" style="300" customWidth="1"/>
    <col min="14598" max="14598" width="21" style="300" bestFit="1" customWidth="1"/>
    <col min="14599" max="14845" width="9.140625" style="300" customWidth="1"/>
    <col min="14846" max="14846" width="4.85546875" style="300" customWidth="1"/>
    <col min="14847" max="14847" width="36" style="300" customWidth="1"/>
    <col min="14848" max="14848" width="10.7109375" style="300"/>
    <col min="14849" max="14849" width="7" style="300" customWidth="1"/>
    <col min="14850" max="14850" width="34.7109375" style="300" bestFit="1" customWidth="1"/>
    <col min="14851" max="14851" width="17.7109375" style="300" customWidth="1"/>
    <col min="14852" max="14853" width="15.28515625" style="300" customWidth="1"/>
    <col min="14854" max="14854" width="21" style="300" bestFit="1" customWidth="1"/>
    <col min="14855" max="15101" width="9.140625" style="300" customWidth="1"/>
    <col min="15102" max="15102" width="4.85546875" style="300" customWidth="1"/>
    <col min="15103" max="15103" width="36" style="300" customWidth="1"/>
    <col min="15104" max="15104" width="10.7109375" style="300"/>
    <col min="15105" max="15105" width="7" style="300" customWidth="1"/>
    <col min="15106" max="15106" width="34.7109375" style="300" bestFit="1" customWidth="1"/>
    <col min="15107" max="15107" width="17.7109375" style="300" customWidth="1"/>
    <col min="15108" max="15109" width="15.28515625" style="300" customWidth="1"/>
    <col min="15110" max="15110" width="21" style="300" bestFit="1" customWidth="1"/>
    <col min="15111" max="15357" width="9.140625" style="300" customWidth="1"/>
    <col min="15358" max="15358" width="4.85546875" style="300" customWidth="1"/>
    <col min="15359" max="15359" width="36" style="300" customWidth="1"/>
    <col min="15360" max="15360" width="10.7109375" style="300"/>
    <col min="15361" max="15361" width="7" style="300" customWidth="1"/>
    <col min="15362" max="15362" width="34.7109375" style="300" bestFit="1" customWidth="1"/>
    <col min="15363" max="15363" width="17.7109375" style="300" customWidth="1"/>
    <col min="15364" max="15365" width="15.28515625" style="300" customWidth="1"/>
    <col min="15366" max="15366" width="21" style="300" bestFit="1" customWidth="1"/>
    <col min="15367" max="15613" width="9.140625" style="300" customWidth="1"/>
    <col min="15614" max="15614" width="4.85546875" style="300" customWidth="1"/>
    <col min="15615" max="15615" width="36" style="300" customWidth="1"/>
    <col min="15616" max="15616" width="10.7109375" style="300"/>
    <col min="15617" max="15617" width="7" style="300" customWidth="1"/>
    <col min="15618" max="15618" width="34.7109375" style="300" bestFit="1" customWidth="1"/>
    <col min="15619" max="15619" width="17.7109375" style="300" customWidth="1"/>
    <col min="15620" max="15621" width="15.28515625" style="300" customWidth="1"/>
    <col min="15622" max="15622" width="21" style="300" bestFit="1" customWidth="1"/>
    <col min="15623" max="15869" width="9.140625" style="300" customWidth="1"/>
    <col min="15870" max="15870" width="4.85546875" style="300" customWidth="1"/>
    <col min="15871" max="15871" width="36" style="300" customWidth="1"/>
    <col min="15872" max="15872" width="10.7109375" style="300"/>
    <col min="15873" max="15873" width="7" style="300" customWidth="1"/>
    <col min="15874" max="15874" width="34.7109375" style="300" bestFit="1" customWidth="1"/>
    <col min="15875" max="15875" width="17.7109375" style="300" customWidth="1"/>
    <col min="15876" max="15877" width="15.28515625" style="300" customWidth="1"/>
    <col min="15878" max="15878" width="21" style="300" bestFit="1" customWidth="1"/>
    <col min="15879" max="16125" width="9.140625" style="300" customWidth="1"/>
    <col min="16126" max="16126" width="4.85546875" style="300" customWidth="1"/>
    <col min="16127" max="16127" width="36" style="300" customWidth="1"/>
    <col min="16128" max="16128" width="10.7109375" style="300"/>
    <col min="16129" max="16129" width="7" style="300" customWidth="1"/>
    <col min="16130" max="16130" width="34.7109375" style="300" bestFit="1" customWidth="1"/>
    <col min="16131" max="16131" width="17.7109375" style="300" customWidth="1"/>
    <col min="16132" max="16133" width="15.28515625" style="300" customWidth="1"/>
    <col min="16134" max="16134" width="21" style="300" bestFit="1" customWidth="1"/>
    <col min="16135" max="16381" width="9.140625" style="300" customWidth="1"/>
    <col min="16382" max="16382" width="4.85546875" style="300" customWidth="1"/>
    <col min="16383" max="16383" width="36" style="300" customWidth="1"/>
    <col min="16384" max="16384" width="10.7109375" style="300"/>
  </cols>
  <sheetData>
    <row r="1" spans="1:256" x14ac:dyDescent="0.3">
      <c r="A1" s="507" t="s">
        <v>359</v>
      </c>
      <c r="B1" s="507"/>
      <c r="C1" s="507"/>
      <c r="D1" s="507"/>
      <c r="E1" s="507"/>
      <c r="F1" s="301"/>
      <c r="G1" s="301"/>
    </row>
    <row r="2" spans="1:256" x14ac:dyDescent="0.3">
      <c r="A2" s="568" t="s">
        <v>365</v>
      </c>
      <c r="B2" s="568"/>
      <c r="C2" s="568"/>
      <c r="D2" s="568"/>
      <c r="E2" s="568"/>
    </row>
    <row r="3" spans="1:256" ht="35.25" customHeight="1" x14ac:dyDescent="0.3">
      <c r="A3" s="509" t="s">
        <v>373</v>
      </c>
      <c r="B3" s="510"/>
      <c r="C3" s="510"/>
      <c r="D3" s="510"/>
      <c r="E3" s="510"/>
      <c r="F3" s="302"/>
      <c r="G3" s="302"/>
    </row>
    <row r="4" spans="1:256" ht="5.25" customHeight="1" x14ac:dyDescent="0.3">
      <c r="A4" s="121"/>
      <c r="B4" s="121"/>
      <c r="C4" s="121"/>
      <c r="D4" s="121"/>
      <c r="E4" s="121"/>
      <c r="F4" s="302"/>
      <c r="G4" s="302"/>
    </row>
    <row r="5" spans="1:256" ht="24.75" customHeight="1" x14ac:dyDescent="0.3">
      <c r="A5" s="303"/>
      <c r="B5" s="303"/>
      <c r="C5" s="303"/>
      <c r="D5" s="56"/>
      <c r="E5" s="430" t="s">
        <v>219</v>
      </c>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c r="IT5" s="56"/>
      <c r="IU5" s="56"/>
      <c r="IV5" s="56"/>
    </row>
    <row r="6" spans="1:256" ht="24.75" customHeight="1" x14ac:dyDescent="0.3">
      <c r="A6" s="304" t="s">
        <v>0</v>
      </c>
      <c r="B6" s="304" t="s">
        <v>225</v>
      </c>
      <c r="C6" s="304" t="s">
        <v>120</v>
      </c>
      <c r="D6" s="304" t="s">
        <v>121</v>
      </c>
      <c r="E6" s="304" t="s">
        <v>248</v>
      </c>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5"/>
      <c r="CJ6" s="305"/>
      <c r="CK6" s="305"/>
      <c r="CL6" s="305"/>
      <c r="CM6" s="305"/>
      <c r="CN6" s="305"/>
      <c r="CO6" s="305"/>
      <c r="CP6" s="305"/>
      <c r="CQ6" s="305"/>
      <c r="CR6" s="305"/>
      <c r="CS6" s="305"/>
      <c r="CT6" s="305"/>
      <c r="CU6" s="305"/>
      <c r="CV6" s="305"/>
      <c r="CW6" s="305"/>
      <c r="CX6" s="305"/>
      <c r="CY6" s="305"/>
      <c r="CZ6" s="305"/>
      <c r="DA6" s="305"/>
      <c r="DB6" s="305"/>
      <c r="DC6" s="305"/>
      <c r="DD6" s="305"/>
      <c r="DE6" s="305"/>
      <c r="DF6" s="305"/>
      <c r="DG6" s="305"/>
      <c r="DH6" s="305"/>
      <c r="DI6" s="305"/>
      <c r="DJ6" s="305"/>
      <c r="DK6" s="305"/>
      <c r="DL6" s="305"/>
      <c r="DM6" s="305"/>
      <c r="DN6" s="305"/>
      <c r="DO6" s="305"/>
      <c r="DP6" s="305"/>
      <c r="DQ6" s="305"/>
      <c r="DR6" s="305"/>
      <c r="DS6" s="305"/>
      <c r="DT6" s="305"/>
      <c r="DU6" s="305"/>
      <c r="DV6" s="305"/>
      <c r="DW6" s="305"/>
      <c r="DX6" s="305"/>
      <c r="DY6" s="305"/>
      <c r="DZ6" s="305"/>
      <c r="EA6" s="305"/>
      <c r="EB6" s="305"/>
      <c r="EC6" s="305"/>
      <c r="ED6" s="305"/>
      <c r="EE6" s="305"/>
      <c r="EF6" s="305"/>
      <c r="EG6" s="305"/>
      <c r="EH6" s="305"/>
      <c r="EI6" s="305"/>
      <c r="EJ6" s="305"/>
      <c r="EK6" s="305"/>
      <c r="EL6" s="305"/>
      <c r="EM6" s="305"/>
      <c r="EN6" s="305"/>
      <c r="EO6" s="305"/>
      <c r="EP6" s="305"/>
      <c r="EQ6" s="305"/>
      <c r="ER6" s="305"/>
      <c r="ES6" s="305"/>
      <c r="ET6" s="305"/>
      <c r="EU6" s="305"/>
      <c r="EV6" s="305"/>
      <c r="EW6" s="305"/>
      <c r="EX6" s="305"/>
      <c r="EY6" s="305"/>
      <c r="EZ6" s="305"/>
      <c r="FA6" s="305"/>
      <c r="FB6" s="305"/>
      <c r="FC6" s="305"/>
      <c r="FD6" s="305"/>
      <c r="FE6" s="305"/>
      <c r="FF6" s="305"/>
      <c r="FG6" s="305"/>
      <c r="FH6" s="305"/>
      <c r="FI6" s="305"/>
      <c r="FJ6" s="305"/>
      <c r="FK6" s="305"/>
      <c r="FL6" s="305"/>
      <c r="FM6" s="305"/>
      <c r="FN6" s="305"/>
      <c r="FO6" s="305"/>
      <c r="FP6" s="305"/>
      <c r="FQ6" s="305"/>
      <c r="FR6" s="305"/>
      <c r="FS6" s="305"/>
      <c r="FT6" s="305"/>
      <c r="FU6" s="305"/>
      <c r="FV6" s="305"/>
      <c r="FW6" s="305"/>
      <c r="FX6" s="305"/>
      <c r="FY6" s="305"/>
      <c r="FZ6" s="305"/>
      <c r="GA6" s="305"/>
      <c r="GB6" s="305"/>
      <c r="GC6" s="305"/>
      <c r="GD6" s="305"/>
      <c r="GE6" s="305"/>
      <c r="GF6" s="305"/>
      <c r="GG6" s="305"/>
      <c r="GH6" s="305"/>
      <c r="GI6" s="305"/>
      <c r="GJ6" s="305"/>
      <c r="GK6" s="305"/>
      <c r="GL6" s="305"/>
      <c r="GM6" s="305"/>
      <c r="GN6" s="305"/>
      <c r="GO6" s="305"/>
      <c r="GP6" s="305"/>
      <c r="GQ6" s="305"/>
      <c r="GR6" s="305"/>
      <c r="GS6" s="305"/>
      <c r="GT6" s="305"/>
      <c r="GU6" s="305"/>
      <c r="GV6" s="305"/>
      <c r="GW6" s="305"/>
      <c r="GX6" s="305"/>
      <c r="GY6" s="305"/>
      <c r="GZ6" s="305"/>
      <c r="HA6" s="305"/>
      <c r="HB6" s="305"/>
      <c r="HC6" s="305"/>
      <c r="HD6" s="305"/>
      <c r="HE6" s="305"/>
      <c r="HF6" s="305"/>
      <c r="HG6" s="305"/>
      <c r="HH6" s="305"/>
      <c r="HI6" s="305"/>
      <c r="HJ6" s="305"/>
      <c r="HK6" s="305"/>
      <c r="HL6" s="305"/>
      <c r="HM6" s="305"/>
      <c r="HN6" s="305"/>
      <c r="HO6" s="305"/>
      <c r="HP6" s="305"/>
      <c r="HQ6" s="305"/>
      <c r="HR6" s="305"/>
      <c r="HS6" s="305"/>
      <c r="HT6" s="305"/>
      <c r="HU6" s="305"/>
      <c r="HV6" s="305"/>
      <c r="HW6" s="305"/>
      <c r="HX6" s="305"/>
      <c r="HY6" s="305"/>
      <c r="HZ6" s="305"/>
      <c r="IA6" s="305"/>
      <c r="IB6" s="305"/>
      <c r="IC6" s="305"/>
      <c r="ID6" s="305"/>
      <c r="IE6" s="305"/>
      <c r="IF6" s="305"/>
      <c r="IG6" s="305"/>
      <c r="IH6" s="305"/>
      <c r="II6" s="305"/>
      <c r="IJ6" s="305"/>
      <c r="IK6" s="305"/>
      <c r="IL6" s="305"/>
      <c r="IM6" s="305"/>
      <c r="IN6" s="305"/>
      <c r="IO6" s="305"/>
      <c r="IP6" s="305"/>
      <c r="IQ6" s="305"/>
      <c r="IR6" s="305"/>
      <c r="IS6" s="305"/>
      <c r="IT6" s="305"/>
      <c r="IU6" s="305"/>
      <c r="IV6" s="305"/>
    </row>
    <row r="7" spans="1:256" ht="36" customHeight="1" x14ac:dyDescent="0.3">
      <c r="A7" s="306">
        <v>1</v>
      </c>
      <c r="B7" s="307" t="s">
        <v>258</v>
      </c>
      <c r="C7" s="308">
        <v>369529.3</v>
      </c>
      <c r="D7" s="308">
        <v>435129.3</v>
      </c>
      <c r="E7" s="308">
        <v>500257.82307905599</v>
      </c>
      <c r="F7" s="309"/>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305"/>
      <c r="BZ7" s="305"/>
      <c r="CA7" s="305"/>
      <c r="CB7" s="305"/>
      <c r="CC7" s="305"/>
      <c r="CD7" s="305"/>
      <c r="CE7" s="305"/>
      <c r="CF7" s="305"/>
      <c r="CG7" s="305"/>
      <c r="CH7" s="305"/>
      <c r="CI7" s="305"/>
      <c r="CJ7" s="305"/>
      <c r="CK7" s="305"/>
      <c r="CL7" s="305"/>
      <c r="CM7" s="305"/>
      <c r="CN7" s="305"/>
      <c r="CO7" s="305"/>
      <c r="CP7" s="305"/>
      <c r="CQ7" s="305"/>
      <c r="CR7" s="305"/>
      <c r="CS7" s="305"/>
      <c r="CT7" s="305"/>
      <c r="CU7" s="305"/>
      <c r="CV7" s="305"/>
      <c r="CW7" s="305"/>
      <c r="CX7" s="305"/>
      <c r="CY7" s="305"/>
      <c r="CZ7" s="305"/>
      <c r="DA7" s="305"/>
      <c r="DB7" s="305"/>
      <c r="DC7" s="305"/>
      <c r="DD7" s="305"/>
      <c r="DE7" s="305"/>
      <c r="DF7" s="305"/>
      <c r="DG7" s="305"/>
      <c r="DH7" s="305"/>
      <c r="DI7" s="305"/>
      <c r="DJ7" s="305"/>
      <c r="DK7" s="305"/>
      <c r="DL7" s="305"/>
      <c r="DM7" s="305"/>
      <c r="DN7" s="305"/>
      <c r="DO7" s="305"/>
      <c r="DP7" s="305"/>
      <c r="DQ7" s="305"/>
      <c r="DR7" s="305"/>
      <c r="DS7" s="305"/>
      <c r="DT7" s="305"/>
      <c r="DU7" s="305"/>
      <c r="DV7" s="305"/>
      <c r="DW7" s="305"/>
      <c r="DX7" s="305"/>
      <c r="DY7" s="305"/>
      <c r="DZ7" s="305"/>
      <c r="EA7" s="305"/>
      <c r="EB7" s="305"/>
      <c r="EC7" s="305"/>
      <c r="ED7" s="305"/>
      <c r="EE7" s="305"/>
      <c r="EF7" s="305"/>
      <c r="EG7" s="305"/>
      <c r="EH7" s="305"/>
      <c r="EI7" s="305"/>
      <c r="EJ7" s="305"/>
      <c r="EK7" s="305"/>
      <c r="EL7" s="305"/>
      <c r="EM7" s="305"/>
      <c r="EN7" s="305"/>
      <c r="EO7" s="305"/>
      <c r="EP7" s="305"/>
      <c r="EQ7" s="305"/>
      <c r="ER7" s="305"/>
      <c r="ES7" s="305"/>
      <c r="ET7" s="305"/>
      <c r="EU7" s="305"/>
      <c r="EV7" s="305"/>
      <c r="EW7" s="305"/>
      <c r="EX7" s="305"/>
      <c r="EY7" s="305"/>
      <c r="EZ7" s="305"/>
      <c r="FA7" s="305"/>
      <c r="FB7" s="305"/>
      <c r="FC7" s="305"/>
      <c r="FD7" s="305"/>
      <c r="FE7" s="305"/>
      <c r="FF7" s="305"/>
      <c r="FG7" s="305"/>
      <c r="FH7" s="305"/>
      <c r="FI7" s="305"/>
      <c r="FJ7" s="305"/>
      <c r="FK7" s="305"/>
      <c r="FL7" s="305"/>
      <c r="FM7" s="305"/>
      <c r="FN7" s="305"/>
      <c r="FO7" s="305"/>
      <c r="FP7" s="305"/>
      <c r="FQ7" s="305"/>
      <c r="FR7" s="305"/>
      <c r="FS7" s="305"/>
      <c r="FT7" s="305"/>
      <c r="FU7" s="305"/>
      <c r="FV7" s="305"/>
      <c r="FW7" s="305"/>
      <c r="FX7" s="305"/>
      <c r="FY7" s="305"/>
      <c r="FZ7" s="305"/>
      <c r="GA7" s="305"/>
      <c r="GB7" s="305"/>
      <c r="GC7" s="305"/>
      <c r="GD7" s="305"/>
      <c r="GE7" s="305"/>
      <c r="GF7" s="305"/>
      <c r="GG7" s="305"/>
      <c r="GH7" s="305"/>
      <c r="GI7" s="305"/>
      <c r="GJ7" s="305"/>
      <c r="GK7" s="305"/>
      <c r="GL7" s="305"/>
      <c r="GM7" s="305"/>
      <c r="GN7" s="305"/>
      <c r="GO7" s="305"/>
      <c r="GP7" s="305"/>
      <c r="GQ7" s="305"/>
      <c r="GR7" s="305"/>
      <c r="GS7" s="305"/>
      <c r="GT7" s="305"/>
      <c r="GU7" s="305"/>
      <c r="GV7" s="305"/>
      <c r="GW7" s="305"/>
      <c r="GX7" s="305"/>
      <c r="GY7" s="305"/>
      <c r="GZ7" s="305"/>
      <c r="HA7" s="305"/>
      <c r="HB7" s="305"/>
      <c r="HC7" s="305"/>
      <c r="HD7" s="305"/>
      <c r="HE7" s="305"/>
      <c r="HF7" s="305"/>
      <c r="HG7" s="305"/>
      <c r="HH7" s="305"/>
      <c r="HI7" s="305"/>
      <c r="HJ7" s="305"/>
      <c r="HK7" s="305"/>
      <c r="HL7" s="305"/>
      <c r="HM7" s="305"/>
      <c r="HN7" s="305"/>
      <c r="HO7" s="305"/>
      <c r="HP7" s="305"/>
      <c r="HQ7" s="305"/>
      <c r="HR7" s="305"/>
      <c r="HS7" s="305"/>
      <c r="HT7" s="305"/>
      <c r="HU7" s="305"/>
      <c r="HV7" s="305"/>
      <c r="HW7" s="305"/>
      <c r="HX7" s="305"/>
      <c r="HY7" s="305"/>
      <c r="HZ7" s="305"/>
      <c r="IA7" s="305"/>
      <c r="IB7" s="305"/>
      <c r="IC7" s="305"/>
      <c r="ID7" s="305"/>
      <c r="IE7" s="305"/>
      <c r="IF7" s="305"/>
      <c r="IG7" s="305"/>
      <c r="IH7" s="305"/>
      <c r="II7" s="305"/>
      <c r="IJ7" s="305"/>
      <c r="IK7" s="305"/>
      <c r="IL7" s="305"/>
      <c r="IM7" s="305"/>
      <c r="IN7" s="305"/>
      <c r="IO7" s="305"/>
      <c r="IP7" s="305"/>
      <c r="IQ7" s="305"/>
      <c r="IR7" s="305"/>
      <c r="IS7" s="305"/>
      <c r="IT7" s="305"/>
      <c r="IU7" s="305"/>
      <c r="IV7" s="305"/>
    </row>
    <row r="8" spans="1:256" ht="36" customHeight="1" x14ac:dyDescent="0.3">
      <c r="A8" s="306">
        <v>2</v>
      </c>
      <c r="B8" s="307" t="s">
        <v>249</v>
      </c>
      <c r="C8" s="308">
        <v>130210</v>
      </c>
      <c r="D8" s="308">
        <v>150200</v>
      </c>
      <c r="E8" s="308">
        <v>273300</v>
      </c>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5"/>
      <c r="CB8" s="305"/>
      <c r="CC8" s="305"/>
      <c r="CD8" s="305"/>
      <c r="CE8" s="305"/>
      <c r="CF8" s="305"/>
      <c r="CG8" s="305"/>
      <c r="CH8" s="305"/>
      <c r="CI8" s="305"/>
      <c r="CJ8" s="305"/>
      <c r="CK8" s="305"/>
      <c r="CL8" s="305"/>
      <c r="CM8" s="305"/>
      <c r="CN8" s="305"/>
      <c r="CO8" s="305"/>
      <c r="CP8" s="305"/>
      <c r="CQ8" s="305"/>
      <c r="CR8" s="305"/>
      <c r="CS8" s="305"/>
      <c r="CT8" s="305"/>
      <c r="CU8" s="305"/>
      <c r="CV8" s="305"/>
      <c r="CW8" s="305"/>
      <c r="CX8" s="305"/>
      <c r="CY8" s="305"/>
      <c r="CZ8" s="305"/>
      <c r="DA8" s="305"/>
      <c r="DB8" s="305"/>
      <c r="DC8" s="305"/>
      <c r="DD8" s="305"/>
      <c r="DE8" s="305"/>
      <c r="DF8" s="305"/>
      <c r="DG8" s="305"/>
      <c r="DH8" s="305"/>
      <c r="DI8" s="305"/>
      <c r="DJ8" s="305"/>
      <c r="DK8" s="305"/>
      <c r="DL8" s="305"/>
      <c r="DM8" s="305"/>
      <c r="DN8" s="305"/>
      <c r="DO8" s="305"/>
      <c r="DP8" s="305"/>
      <c r="DQ8" s="305"/>
      <c r="DR8" s="305"/>
      <c r="DS8" s="305"/>
      <c r="DT8" s="305"/>
      <c r="DU8" s="305"/>
      <c r="DV8" s="305"/>
      <c r="DW8" s="305"/>
      <c r="DX8" s="305"/>
      <c r="DY8" s="305"/>
      <c r="DZ8" s="305"/>
      <c r="EA8" s="305"/>
      <c r="EB8" s="305"/>
      <c r="EC8" s="305"/>
      <c r="ED8" s="305"/>
      <c r="EE8" s="305"/>
      <c r="EF8" s="305"/>
      <c r="EG8" s="305"/>
      <c r="EH8" s="305"/>
      <c r="EI8" s="305"/>
      <c r="EJ8" s="305"/>
      <c r="EK8" s="305"/>
      <c r="EL8" s="305"/>
      <c r="EM8" s="305"/>
      <c r="EN8" s="305"/>
      <c r="EO8" s="305"/>
      <c r="EP8" s="305"/>
      <c r="EQ8" s="305"/>
      <c r="ER8" s="305"/>
      <c r="ES8" s="305"/>
      <c r="ET8" s="305"/>
      <c r="EU8" s="305"/>
      <c r="EV8" s="305"/>
      <c r="EW8" s="305"/>
      <c r="EX8" s="305"/>
      <c r="EY8" s="305"/>
      <c r="EZ8" s="305"/>
      <c r="FA8" s="305"/>
      <c r="FB8" s="305"/>
      <c r="FC8" s="305"/>
      <c r="FD8" s="305"/>
      <c r="FE8" s="305"/>
      <c r="FF8" s="305"/>
      <c r="FG8" s="305"/>
      <c r="FH8" s="305"/>
      <c r="FI8" s="305"/>
      <c r="FJ8" s="305"/>
      <c r="FK8" s="305"/>
      <c r="FL8" s="305"/>
      <c r="FM8" s="305"/>
      <c r="FN8" s="305"/>
      <c r="FO8" s="305"/>
      <c r="FP8" s="305"/>
      <c r="FQ8" s="305"/>
      <c r="FR8" s="305"/>
      <c r="FS8" s="305"/>
      <c r="FT8" s="305"/>
      <c r="FU8" s="305"/>
      <c r="FV8" s="305"/>
      <c r="FW8" s="305"/>
      <c r="FX8" s="305"/>
      <c r="FY8" s="305"/>
      <c r="FZ8" s="305"/>
      <c r="GA8" s="305"/>
      <c r="GB8" s="305"/>
      <c r="GC8" s="305"/>
      <c r="GD8" s="305"/>
      <c r="GE8" s="305"/>
      <c r="GF8" s="305"/>
      <c r="GG8" s="305"/>
      <c r="GH8" s="305"/>
      <c r="GI8" s="305"/>
      <c r="GJ8" s="305"/>
      <c r="GK8" s="305"/>
      <c r="GL8" s="305"/>
      <c r="GM8" s="305"/>
      <c r="GN8" s="305"/>
      <c r="GO8" s="305"/>
      <c r="GP8" s="305"/>
      <c r="GQ8" s="305"/>
      <c r="GR8" s="305"/>
      <c r="GS8" s="305"/>
      <c r="GT8" s="305"/>
      <c r="GU8" s="305"/>
      <c r="GV8" s="305"/>
      <c r="GW8" s="305"/>
      <c r="GX8" s="305"/>
      <c r="GY8" s="305"/>
      <c r="GZ8" s="305"/>
      <c r="HA8" s="305"/>
      <c r="HB8" s="305"/>
      <c r="HC8" s="305"/>
      <c r="HD8" s="305"/>
      <c r="HE8" s="305"/>
      <c r="HF8" s="305"/>
      <c r="HG8" s="305"/>
      <c r="HH8" s="305"/>
      <c r="HI8" s="305"/>
      <c r="HJ8" s="305"/>
      <c r="HK8" s="305"/>
      <c r="HL8" s="305"/>
      <c r="HM8" s="305"/>
      <c r="HN8" s="305"/>
      <c r="HO8" s="305"/>
      <c r="HP8" s="305"/>
      <c r="HQ8" s="305"/>
      <c r="HR8" s="305"/>
      <c r="HS8" s="305"/>
      <c r="HT8" s="305"/>
      <c r="HU8" s="305"/>
      <c r="HV8" s="305"/>
      <c r="HW8" s="305"/>
      <c r="HX8" s="305"/>
      <c r="HY8" s="305"/>
      <c r="HZ8" s="305"/>
      <c r="IA8" s="305"/>
      <c r="IB8" s="305"/>
      <c r="IC8" s="305"/>
      <c r="ID8" s="305"/>
      <c r="IE8" s="305"/>
      <c r="IF8" s="305"/>
      <c r="IG8" s="305"/>
      <c r="IH8" s="305"/>
      <c r="II8" s="305"/>
      <c r="IJ8" s="305"/>
      <c r="IK8" s="305"/>
      <c r="IL8" s="305"/>
      <c r="IM8" s="305"/>
      <c r="IN8" s="305"/>
      <c r="IO8" s="305"/>
      <c r="IP8" s="305"/>
      <c r="IQ8" s="305"/>
      <c r="IR8" s="305"/>
      <c r="IS8" s="305"/>
      <c r="IT8" s="305"/>
      <c r="IU8" s="305"/>
      <c r="IV8" s="305"/>
    </row>
    <row r="9" spans="1:256" ht="36" customHeight="1" x14ac:dyDescent="0.3">
      <c r="A9" s="306">
        <v>3</v>
      </c>
      <c r="B9" s="307" t="s">
        <v>250</v>
      </c>
      <c r="C9" s="308">
        <v>64610</v>
      </c>
      <c r="D9" s="308">
        <v>85071.476920943998</v>
      </c>
      <c r="E9" s="310">
        <v>164488.70000000001</v>
      </c>
      <c r="F9" s="311"/>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c r="CA9" s="305"/>
      <c r="CB9" s="305"/>
      <c r="CC9" s="305"/>
      <c r="CD9" s="305"/>
      <c r="CE9" s="305"/>
      <c r="CF9" s="305"/>
      <c r="CG9" s="305"/>
      <c r="CH9" s="305"/>
      <c r="CI9" s="305"/>
      <c r="CJ9" s="305"/>
      <c r="CK9" s="305"/>
      <c r="CL9" s="305"/>
      <c r="CM9" s="305"/>
      <c r="CN9" s="305"/>
      <c r="CO9" s="305"/>
      <c r="CP9" s="305"/>
      <c r="CQ9" s="305"/>
      <c r="CR9" s="305"/>
      <c r="CS9" s="305"/>
      <c r="CT9" s="305"/>
      <c r="CU9" s="305"/>
      <c r="CV9" s="305"/>
      <c r="CW9" s="305"/>
      <c r="CX9" s="305"/>
      <c r="CY9" s="305"/>
      <c r="CZ9" s="305"/>
      <c r="DA9" s="305"/>
      <c r="DB9" s="305"/>
      <c r="DC9" s="305"/>
      <c r="DD9" s="305"/>
      <c r="DE9" s="305"/>
      <c r="DF9" s="305"/>
      <c r="DG9" s="305"/>
      <c r="DH9" s="305"/>
      <c r="DI9" s="305"/>
      <c r="DJ9" s="305"/>
      <c r="DK9" s="305"/>
      <c r="DL9" s="305"/>
      <c r="DM9" s="305"/>
      <c r="DN9" s="305"/>
      <c r="DO9" s="305"/>
      <c r="DP9" s="305"/>
      <c r="DQ9" s="305"/>
      <c r="DR9" s="305"/>
      <c r="DS9" s="305"/>
      <c r="DT9" s="305"/>
      <c r="DU9" s="305"/>
      <c r="DV9" s="305"/>
      <c r="DW9" s="305"/>
      <c r="DX9" s="305"/>
      <c r="DY9" s="305"/>
      <c r="DZ9" s="305"/>
      <c r="EA9" s="305"/>
      <c r="EB9" s="305"/>
      <c r="EC9" s="305"/>
      <c r="ED9" s="305"/>
      <c r="EE9" s="305"/>
      <c r="EF9" s="305"/>
      <c r="EG9" s="305"/>
      <c r="EH9" s="305"/>
      <c r="EI9" s="305"/>
      <c r="EJ9" s="305"/>
      <c r="EK9" s="305"/>
      <c r="EL9" s="305"/>
      <c r="EM9" s="305"/>
      <c r="EN9" s="305"/>
      <c r="EO9" s="305"/>
      <c r="EP9" s="305"/>
      <c r="EQ9" s="305"/>
      <c r="ER9" s="305"/>
      <c r="ES9" s="305"/>
      <c r="ET9" s="305"/>
      <c r="EU9" s="305"/>
      <c r="EV9" s="305"/>
      <c r="EW9" s="305"/>
      <c r="EX9" s="305"/>
      <c r="EY9" s="305"/>
      <c r="EZ9" s="305"/>
      <c r="FA9" s="305"/>
      <c r="FB9" s="305"/>
      <c r="FC9" s="305"/>
      <c r="FD9" s="305"/>
      <c r="FE9" s="305"/>
      <c r="FF9" s="305"/>
      <c r="FG9" s="305"/>
      <c r="FH9" s="305"/>
      <c r="FI9" s="305"/>
      <c r="FJ9" s="305"/>
      <c r="FK9" s="305"/>
      <c r="FL9" s="305"/>
      <c r="FM9" s="305"/>
      <c r="FN9" s="305"/>
      <c r="FO9" s="305"/>
      <c r="FP9" s="305"/>
      <c r="FQ9" s="305"/>
      <c r="FR9" s="305"/>
      <c r="FS9" s="305"/>
      <c r="FT9" s="305"/>
      <c r="FU9" s="305"/>
      <c r="FV9" s="305"/>
      <c r="FW9" s="305"/>
      <c r="FX9" s="305"/>
      <c r="FY9" s="305"/>
      <c r="FZ9" s="305"/>
      <c r="GA9" s="305"/>
      <c r="GB9" s="305"/>
      <c r="GC9" s="305"/>
      <c r="GD9" s="305"/>
      <c r="GE9" s="305"/>
      <c r="GF9" s="305"/>
      <c r="GG9" s="305"/>
      <c r="GH9" s="305"/>
      <c r="GI9" s="305"/>
      <c r="GJ9" s="305"/>
      <c r="GK9" s="305"/>
      <c r="GL9" s="305"/>
      <c r="GM9" s="305"/>
      <c r="GN9" s="305"/>
      <c r="GO9" s="305"/>
      <c r="GP9" s="305"/>
      <c r="GQ9" s="305"/>
      <c r="GR9" s="305"/>
      <c r="GS9" s="305"/>
      <c r="GT9" s="305"/>
      <c r="GU9" s="305"/>
      <c r="GV9" s="305"/>
      <c r="GW9" s="305"/>
      <c r="GX9" s="305"/>
      <c r="GY9" s="305"/>
      <c r="GZ9" s="305"/>
      <c r="HA9" s="305"/>
      <c r="HB9" s="305"/>
      <c r="HC9" s="305"/>
      <c r="HD9" s="305"/>
      <c r="HE9" s="305"/>
      <c r="HF9" s="305"/>
      <c r="HG9" s="305"/>
      <c r="HH9" s="305"/>
      <c r="HI9" s="305"/>
      <c r="HJ9" s="305"/>
      <c r="HK9" s="305"/>
      <c r="HL9" s="305"/>
      <c r="HM9" s="305"/>
      <c r="HN9" s="305"/>
      <c r="HO9" s="305"/>
      <c r="HP9" s="305"/>
      <c r="HQ9" s="305"/>
      <c r="HR9" s="305"/>
      <c r="HS9" s="305"/>
      <c r="HT9" s="305"/>
      <c r="HU9" s="305"/>
      <c r="HV9" s="305"/>
      <c r="HW9" s="305"/>
      <c r="HX9" s="305"/>
      <c r="HY9" s="305"/>
      <c r="HZ9" s="305"/>
      <c r="IA9" s="305"/>
      <c r="IB9" s="305"/>
      <c r="IC9" s="305"/>
      <c r="ID9" s="305"/>
      <c r="IE9" s="305"/>
      <c r="IF9" s="305"/>
      <c r="IG9" s="305"/>
      <c r="IH9" s="305"/>
      <c r="II9" s="305"/>
      <c r="IJ9" s="305"/>
      <c r="IK9" s="305"/>
      <c r="IL9" s="305"/>
      <c r="IM9" s="305"/>
      <c r="IN9" s="305"/>
      <c r="IO9" s="305"/>
      <c r="IP9" s="305"/>
      <c r="IQ9" s="305"/>
      <c r="IR9" s="305"/>
      <c r="IS9" s="305"/>
      <c r="IT9" s="305"/>
      <c r="IU9" s="305"/>
      <c r="IV9" s="305"/>
    </row>
    <row r="10" spans="1:256" ht="36" customHeight="1" x14ac:dyDescent="0.3">
      <c r="A10" s="306">
        <v>4</v>
      </c>
      <c r="B10" s="307" t="s">
        <v>259</v>
      </c>
      <c r="C10" s="308">
        <v>32079</v>
      </c>
      <c r="D10" s="308">
        <v>32779</v>
      </c>
      <c r="E10" s="308">
        <v>37500</v>
      </c>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5"/>
      <c r="CB10" s="305"/>
      <c r="CC10" s="305"/>
      <c r="CD10" s="305"/>
      <c r="CE10" s="305"/>
      <c r="CF10" s="305"/>
      <c r="CG10" s="305"/>
      <c r="CH10" s="305"/>
      <c r="CI10" s="305"/>
      <c r="CJ10" s="305"/>
      <c r="CK10" s="305"/>
      <c r="CL10" s="305"/>
      <c r="CM10" s="305"/>
      <c r="CN10" s="305"/>
      <c r="CO10" s="305"/>
      <c r="CP10" s="305"/>
      <c r="CQ10" s="305"/>
      <c r="CR10" s="305"/>
      <c r="CS10" s="305"/>
      <c r="CT10" s="305"/>
      <c r="CU10" s="305"/>
      <c r="CV10" s="305"/>
      <c r="CW10" s="305"/>
      <c r="CX10" s="305"/>
      <c r="CY10" s="305"/>
      <c r="CZ10" s="305"/>
      <c r="DA10" s="305"/>
      <c r="DB10" s="305"/>
      <c r="DC10" s="305"/>
      <c r="DD10" s="305"/>
      <c r="DE10" s="305"/>
      <c r="DF10" s="305"/>
      <c r="DG10" s="305"/>
      <c r="DH10" s="305"/>
      <c r="DI10" s="305"/>
      <c r="DJ10" s="305"/>
      <c r="DK10" s="305"/>
      <c r="DL10" s="305"/>
      <c r="DM10" s="305"/>
      <c r="DN10" s="305"/>
      <c r="DO10" s="305"/>
      <c r="DP10" s="305"/>
      <c r="DQ10" s="305"/>
      <c r="DR10" s="305"/>
      <c r="DS10" s="305"/>
      <c r="DT10" s="305"/>
      <c r="DU10" s="305"/>
      <c r="DV10" s="305"/>
      <c r="DW10" s="305"/>
      <c r="DX10" s="305"/>
      <c r="DY10" s="305"/>
      <c r="DZ10" s="305"/>
      <c r="EA10" s="305"/>
      <c r="EB10" s="305"/>
      <c r="EC10" s="305"/>
      <c r="ED10" s="305"/>
      <c r="EE10" s="305"/>
      <c r="EF10" s="305"/>
      <c r="EG10" s="305"/>
      <c r="EH10" s="305"/>
      <c r="EI10" s="305"/>
      <c r="EJ10" s="305"/>
      <c r="EK10" s="305"/>
      <c r="EL10" s="305"/>
      <c r="EM10" s="305"/>
      <c r="EN10" s="305"/>
      <c r="EO10" s="305"/>
      <c r="EP10" s="305"/>
      <c r="EQ10" s="305"/>
      <c r="ER10" s="305"/>
      <c r="ES10" s="305"/>
      <c r="ET10" s="305"/>
      <c r="EU10" s="305"/>
      <c r="EV10" s="305"/>
      <c r="EW10" s="305"/>
      <c r="EX10" s="305"/>
      <c r="EY10" s="305"/>
      <c r="EZ10" s="305"/>
      <c r="FA10" s="305"/>
      <c r="FB10" s="305"/>
      <c r="FC10" s="305"/>
      <c r="FD10" s="305"/>
      <c r="FE10" s="305"/>
      <c r="FF10" s="305"/>
      <c r="FG10" s="305"/>
      <c r="FH10" s="305"/>
      <c r="FI10" s="305"/>
      <c r="FJ10" s="305"/>
      <c r="FK10" s="305"/>
      <c r="FL10" s="305"/>
      <c r="FM10" s="305"/>
      <c r="FN10" s="305"/>
      <c r="FO10" s="305"/>
      <c r="FP10" s="305"/>
      <c r="FQ10" s="305"/>
      <c r="FR10" s="305"/>
      <c r="FS10" s="305"/>
      <c r="FT10" s="305"/>
      <c r="FU10" s="305"/>
      <c r="FV10" s="305"/>
      <c r="FW10" s="305"/>
      <c r="FX10" s="305"/>
      <c r="FY10" s="305"/>
      <c r="FZ10" s="305"/>
      <c r="GA10" s="305"/>
      <c r="GB10" s="305"/>
      <c r="GC10" s="305"/>
      <c r="GD10" s="305"/>
      <c r="GE10" s="305"/>
      <c r="GF10" s="305"/>
      <c r="GG10" s="305"/>
      <c r="GH10" s="305"/>
      <c r="GI10" s="305"/>
      <c r="GJ10" s="305"/>
      <c r="GK10" s="305"/>
      <c r="GL10" s="305"/>
      <c r="GM10" s="305"/>
      <c r="GN10" s="305"/>
      <c r="GO10" s="305"/>
      <c r="GP10" s="305"/>
      <c r="GQ10" s="305"/>
      <c r="GR10" s="305"/>
      <c r="GS10" s="305"/>
      <c r="GT10" s="305"/>
      <c r="GU10" s="305"/>
      <c r="GV10" s="305"/>
      <c r="GW10" s="305"/>
      <c r="GX10" s="305"/>
      <c r="GY10" s="305"/>
      <c r="GZ10" s="305"/>
      <c r="HA10" s="305"/>
      <c r="HB10" s="305"/>
      <c r="HC10" s="305"/>
      <c r="HD10" s="305"/>
      <c r="HE10" s="305"/>
      <c r="HF10" s="305"/>
      <c r="HG10" s="305"/>
      <c r="HH10" s="305"/>
      <c r="HI10" s="305"/>
      <c r="HJ10" s="305"/>
      <c r="HK10" s="305"/>
      <c r="HL10" s="305"/>
      <c r="HM10" s="305"/>
      <c r="HN10" s="305"/>
      <c r="HO10" s="305"/>
      <c r="HP10" s="305"/>
      <c r="HQ10" s="305"/>
      <c r="HR10" s="305"/>
      <c r="HS10" s="305"/>
      <c r="HT10" s="305"/>
      <c r="HU10" s="305"/>
      <c r="HV10" s="305"/>
      <c r="HW10" s="305"/>
      <c r="HX10" s="305"/>
      <c r="HY10" s="305"/>
      <c r="HZ10" s="305"/>
      <c r="IA10" s="305"/>
      <c r="IB10" s="305"/>
      <c r="IC10" s="305"/>
      <c r="ID10" s="305"/>
      <c r="IE10" s="305"/>
      <c r="IF10" s="305"/>
      <c r="IG10" s="305"/>
      <c r="IH10" s="305"/>
      <c r="II10" s="305"/>
      <c r="IJ10" s="305"/>
      <c r="IK10" s="305"/>
      <c r="IL10" s="305"/>
      <c r="IM10" s="305"/>
      <c r="IN10" s="305"/>
      <c r="IO10" s="305"/>
      <c r="IP10" s="305"/>
      <c r="IQ10" s="305"/>
      <c r="IR10" s="305"/>
      <c r="IS10" s="305"/>
      <c r="IT10" s="305"/>
      <c r="IU10" s="305"/>
      <c r="IV10" s="305"/>
    </row>
    <row r="11" spans="1:256" ht="36" customHeight="1" x14ac:dyDescent="0.3">
      <c r="A11" s="306">
        <v>5</v>
      </c>
      <c r="B11" s="307" t="s">
        <v>260</v>
      </c>
      <c r="C11" s="312">
        <v>7.9699999999999993E-2</v>
      </c>
      <c r="D11" s="312">
        <v>7.2300000000000003E-2</v>
      </c>
      <c r="E11" s="312">
        <v>7.2499999999999995E-2</v>
      </c>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5"/>
      <c r="BX11" s="305"/>
      <c r="BY11" s="305"/>
      <c r="BZ11" s="305"/>
      <c r="CA11" s="305"/>
      <c r="CB11" s="305"/>
      <c r="CC11" s="305"/>
      <c r="CD11" s="305"/>
      <c r="CE11" s="305"/>
      <c r="CF11" s="305"/>
      <c r="CG11" s="305"/>
      <c r="CH11" s="305"/>
      <c r="CI11" s="305"/>
      <c r="CJ11" s="305"/>
      <c r="CK11" s="305"/>
      <c r="CL11" s="305"/>
      <c r="CM11" s="305"/>
      <c r="CN11" s="305"/>
      <c r="CO11" s="305"/>
      <c r="CP11" s="305"/>
      <c r="CQ11" s="305"/>
      <c r="CR11" s="305"/>
      <c r="CS11" s="305"/>
      <c r="CT11" s="305"/>
      <c r="CU11" s="305"/>
      <c r="CV11" s="305"/>
      <c r="CW11" s="305"/>
      <c r="CX11" s="305"/>
      <c r="CY11" s="305"/>
      <c r="CZ11" s="305"/>
      <c r="DA11" s="305"/>
      <c r="DB11" s="305"/>
      <c r="DC11" s="305"/>
      <c r="DD11" s="305"/>
      <c r="DE11" s="305"/>
      <c r="DF11" s="305"/>
      <c r="DG11" s="305"/>
      <c r="DH11" s="305"/>
      <c r="DI11" s="305"/>
      <c r="DJ11" s="305"/>
      <c r="DK11" s="305"/>
      <c r="DL11" s="305"/>
      <c r="DM11" s="305"/>
      <c r="DN11" s="305"/>
      <c r="DO11" s="305"/>
      <c r="DP11" s="305"/>
      <c r="DQ11" s="305"/>
      <c r="DR11" s="305"/>
      <c r="DS11" s="305"/>
      <c r="DT11" s="305"/>
      <c r="DU11" s="305"/>
      <c r="DV11" s="305"/>
      <c r="DW11" s="305"/>
      <c r="DX11" s="305"/>
      <c r="DY11" s="305"/>
      <c r="DZ11" s="305"/>
      <c r="EA11" s="305"/>
      <c r="EB11" s="305"/>
      <c r="EC11" s="305"/>
      <c r="ED11" s="305"/>
      <c r="EE11" s="305"/>
      <c r="EF11" s="305"/>
      <c r="EG11" s="305"/>
      <c r="EH11" s="305"/>
      <c r="EI11" s="305"/>
      <c r="EJ11" s="305"/>
      <c r="EK11" s="305"/>
      <c r="EL11" s="305"/>
      <c r="EM11" s="305"/>
      <c r="EN11" s="305"/>
      <c r="EO11" s="305"/>
      <c r="EP11" s="305"/>
      <c r="EQ11" s="305"/>
      <c r="ER11" s="305"/>
      <c r="ES11" s="305"/>
      <c r="ET11" s="305"/>
      <c r="EU11" s="305"/>
      <c r="EV11" s="305"/>
      <c r="EW11" s="305"/>
      <c r="EX11" s="305"/>
      <c r="EY11" s="305"/>
      <c r="EZ11" s="305"/>
      <c r="FA11" s="305"/>
      <c r="FB11" s="305"/>
      <c r="FC11" s="305"/>
      <c r="FD11" s="305"/>
      <c r="FE11" s="305"/>
      <c r="FF11" s="305"/>
      <c r="FG11" s="305"/>
      <c r="FH11" s="305"/>
      <c r="FI11" s="305"/>
      <c r="FJ11" s="305"/>
      <c r="FK11" s="305"/>
      <c r="FL11" s="305"/>
      <c r="FM11" s="305"/>
      <c r="FN11" s="305"/>
      <c r="FO11" s="305"/>
      <c r="FP11" s="305"/>
      <c r="FQ11" s="305"/>
      <c r="FR11" s="305"/>
      <c r="FS11" s="305"/>
      <c r="FT11" s="305"/>
      <c r="FU11" s="305"/>
      <c r="FV11" s="305"/>
      <c r="FW11" s="305"/>
      <c r="FX11" s="305"/>
      <c r="FY11" s="305"/>
      <c r="FZ11" s="305"/>
      <c r="GA11" s="305"/>
      <c r="GB11" s="305"/>
      <c r="GC11" s="305"/>
      <c r="GD11" s="305"/>
      <c r="GE11" s="305"/>
      <c r="GF11" s="305"/>
      <c r="GG11" s="305"/>
      <c r="GH11" s="305"/>
      <c r="GI11" s="305"/>
      <c r="GJ11" s="305"/>
      <c r="GK11" s="305"/>
      <c r="GL11" s="305"/>
      <c r="GM11" s="305"/>
      <c r="GN11" s="305"/>
      <c r="GO11" s="305"/>
      <c r="GP11" s="305"/>
      <c r="GQ11" s="305"/>
      <c r="GR11" s="305"/>
      <c r="GS11" s="305"/>
      <c r="GT11" s="305"/>
      <c r="GU11" s="305"/>
      <c r="GV11" s="305"/>
      <c r="GW11" s="305"/>
      <c r="GX11" s="305"/>
      <c r="GY11" s="305"/>
      <c r="GZ11" s="305"/>
      <c r="HA11" s="305"/>
      <c r="HB11" s="305"/>
      <c r="HC11" s="305"/>
      <c r="HD11" s="305"/>
      <c r="HE11" s="305"/>
      <c r="HF11" s="305"/>
      <c r="HG11" s="305"/>
      <c r="HH11" s="305"/>
      <c r="HI11" s="305"/>
      <c r="HJ11" s="305"/>
      <c r="HK11" s="305"/>
      <c r="HL11" s="305"/>
      <c r="HM11" s="305"/>
      <c r="HN11" s="305"/>
      <c r="HO11" s="305"/>
      <c r="HP11" s="305"/>
      <c r="HQ11" s="305"/>
      <c r="HR11" s="305"/>
      <c r="HS11" s="305"/>
      <c r="HT11" s="305"/>
      <c r="HU11" s="305"/>
      <c r="HV11" s="305"/>
      <c r="HW11" s="305"/>
      <c r="HX11" s="305"/>
      <c r="HY11" s="305"/>
      <c r="HZ11" s="305"/>
      <c r="IA11" s="305"/>
      <c r="IB11" s="305"/>
      <c r="IC11" s="305"/>
      <c r="ID11" s="305"/>
      <c r="IE11" s="305"/>
      <c r="IF11" s="305"/>
      <c r="IG11" s="305"/>
      <c r="IH11" s="305"/>
      <c r="II11" s="305"/>
      <c r="IJ11" s="305"/>
      <c r="IK11" s="305"/>
      <c r="IL11" s="305"/>
      <c r="IM11" s="305"/>
      <c r="IN11" s="305"/>
      <c r="IO11" s="305"/>
      <c r="IP11" s="305"/>
      <c r="IQ11" s="305"/>
      <c r="IR11" s="305"/>
      <c r="IS11" s="305"/>
      <c r="IT11" s="305"/>
      <c r="IU11" s="305"/>
      <c r="IV11" s="305"/>
    </row>
    <row r="12" spans="1:256" ht="21" customHeight="1" x14ac:dyDescent="0.3">
      <c r="A12" s="303"/>
      <c r="B12" s="303"/>
      <c r="C12" s="303"/>
      <c r="D12" s="303"/>
      <c r="E12" s="35" t="s">
        <v>79</v>
      </c>
      <c r="F12" s="313"/>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c r="IU12" s="56"/>
      <c r="IV12" s="56"/>
    </row>
    <row r="13" spans="1:256" ht="54.75" customHeight="1" x14ac:dyDescent="0.3">
      <c r="A13" s="569" t="s">
        <v>366</v>
      </c>
      <c r="B13" s="569"/>
      <c r="C13" s="569"/>
      <c r="D13" s="569"/>
      <c r="E13" s="569"/>
      <c r="F13" s="314"/>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5"/>
      <c r="CO13" s="315"/>
      <c r="CP13" s="315"/>
      <c r="CQ13" s="315"/>
      <c r="CR13" s="315"/>
      <c r="CS13" s="315"/>
      <c r="CT13" s="315"/>
      <c r="CU13" s="315"/>
      <c r="CV13" s="315"/>
      <c r="CW13" s="315"/>
      <c r="CX13" s="315"/>
      <c r="CY13" s="315"/>
      <c r="CZ13" s="315"/>
      <c r="DA13" s="315"/>
      <c r="DB13" s="315"/>
      <c r="DC13" s="315"/>
      <c r="DD13" s="315"/>
      <c r="DE13" s="315"/>
      <c r="DF13" s="315"/>
      <c r="DG13" s="315"/>
      <c r="DH13" s="315"/>
      <c r="DI13" s="315"/>
      <c r="DJ13" s="315"/>
      <c r="DK13" s="315"/>
      <c r="DL13" s="315"/>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315"/>
      <c r="EP13" s="315"/>
      <c r="EQ13" s="315"/>
      <c r="ER13" s="315"/>
      <c r="ES13" s="315"/>
      <c r="ET13" s="315"/>
      <c r="EU13" s="315"/>
      <c r="EV13" s="315"/>
      <c r="EW13" s="315"/>
      <c r="EX13" s="315"/>
      <c r="EY13" s="315"/>
      <c r="EZ13" s="315"/>
      <c r="FA13" s="315"/>
      <c r="FB13" s="315"/>
      <c r="FC13" s="315"/>
      <c r="FD13" s="315"/>
      <c r="FE13" s="315"/>
      <c r="FF13" s="315"/>
      <c r="FG13" s="315"/>
      <c r="FH13" s="315"/>
      <c r="FI13" s="315"/>
      <c r="FJ13" s="315"/>
      <c r="FK13" s="315"/>
      <c r="FL13" s="315"/>
      <c r="FM13" s="315"/>
      <c r="FN13" s="315"/>
      <c r="FO13" s="315"/>
      <c r="FP13" s="315"/>
      <c r="FQ13" s="315"/>
      <c r="FR13" s="315"/>
      <c r="FS13" s="315"/>
      <c r="FT13" s="315"/>
      <c r="FU13" s="315"/>
      <c r="FV13" s="315"/>
      <c r="FW13" s="315"/>
      <c r="FX13" s="315"/>
      <c r="FY13" s="315"/>
      <c r="FZ13" s="315"/>
      <c r="GA13" s="315"/>
      <c r="GB13" s="315"/>
      <c r="GC13" s="315"/>
      <c r="GD13" s="315"/>
      <c r="GE13" s="315"/>
      <c r="GF13" s="315"/>
      <c r="GG13" s="315"/>
      <c r="GH13" s="315"/>
      <c r="GI13" s="315"/>
      <c r="GJ13" s="315"/>
      <c r="GK13" s="315"/>
      <c r="GL13" s="315"/>
      <c r="GM13" s="315"/>
      <c r="GN13" s="315"/>
      <c r="GO13" s="315"/>
      <c r="GP13" s="315"/>
      <c r="GQ13" s="315"/>
      <c r="GR13" s="315"/>
      <c r="GS13" s="315"/>
      <c r="GT13" s="315"/>
      <c r="GU13" s="315"/>
      <c r="GV13" s="315"/>
      <c r="GW13" s="315"/>
      <c r="GX13" s="315"/>
      <c r="GY13" s="315"/>
      <c r="GZ13" s="315"/>
      <c r="HA13" s="315"/>
      <c r="HB13" s="315"/>
      <c r="HC13" s="315"/>
      <c r="HD13" s="315"/>
      <c r="HE13" s="315"/>
      <c r="HF13" s="315"/>
      <c r="HG13" s="315"/>
      <c r="HH13" s="315"/>
      <c r="HI13" s="315"/>
      <c r="HJ13" s="315"/>
      <c r="HK13" s="315"/>
      <c r="HL13" s="315"/>
      <c r="HM13" s="315"/>
      <c r="HN13" s="315"/>
      <c r="HO13" s="315"/>
      <c r="HP13" s="315"/>
      <c r="HQ13" s="315"/>
      <c r="HR13" s="315"/>
      <c r="HS13" s="315"/>
      <c r="HT13" s="315"/>
      <c r="HU13" s="315"/>
      <c r="HV13" s="315"/>
      <c r="HW13" s="315"/>
      <c r="HX13" s="315"/>
      <c r="HY13" s="315"/>
      <c r="HZ13" s="315"/>
      <c r="IA13" s="315"/>
      <c r="IB13" s="315"/>
      <c r="IC13" s="315"/>
      <c r="ID13" s="315"/>
      <c r="IE13" s="315"/>
      <c r="IF13" s="315"/>
      <c r="IG13" s="315"/>
      <c r="IH13" s="315"/>
      <c r="II13" s="315"/>
      <c r="IJ13" s="315"/>
      <c r="IK13" s="315"/>
      <c r="IL13" s="315"/>
      <c r="IM13" s="315"/>
      <c r="IN13" s="315"/>
      <c r="IO13" s="315"/>
      <c r="IP13" s="315"/>
      <c r="IQ13" s="315"/>
      <c r="IR13" s="315"/>
      <c r="IS13" s="315"/>
      <c r="IT13" s="315"/>
      <c r="IU13" s="315"/>
      <c r="IV13" s="315"/>
    </row>
    <row r="14" spans="1:256" x14ac:dyDescent="0.3">
      <c r="A14" s="316"/>
      <c r="B14" s="316"/>
      <c r="C14" s="316"/>
      <c r="D14" s="316"/>
      <c r="E14" s="316"/>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5"/>
      <c r="CB14" s="315"/>
      <c r="CC14" s="315"/>
      <c r="CD14" s="315"/>
      <c r="CE14" s="315"/>
      <c r="CF14" s="315"/>
      <c r="CG14" s="315"/>
      <c r="CH14" s="315"/>
      <c r="CI14" s="315"/>
      <c r="CJ14" s="315"/>
      <c r="CK14" s="315"/>
      <c r="CL14" s="315"/>
      <c r="CM14" s="315"/>
      <c r="CN14" s="315"/>
      <c r="CO14" s="315"/>
      <c r="CP14" s="315"/>
      <c r="CQ14" s="315"/>
      <c r="CR14" s="315"/>
      <c r="CS14" s="315"/>
      <c r="CT14" s="315"/>
      <c r="CU14" s="315"/>
      <c r="CV14" s="315"/>
      <c r="CW14" s="315"/>
      <c r="CX14" s="315"/>
      <c r="CY14" s="315"/>
      <c r="CZ14" s="315"/>
      <c r="DA14" s="315"/>
      <c r="DB14" s="315"/>
      <c r="DC14" s="315"/>
      <c r="DD14" s="315"/>
      <c r="DE14" s="315"/>
      <c r="DF14" s="315"/>
      <c r="DG14" s="315"/>
      <c r="DH14" s="315"/>
      <c r="DI14" s="315"/>
      <c r="DJ14" s="315"/>
      <c r="DK14" s="315"/>
      <c r="DL14" s="315"/>
      <c r="DM14" s="315"/>
      <c r="DN14" s="315"/>
      <c r="DO14" s="315"/>
      <c r="DP14" s="315"/>
      <c r="DQ14" s="315"/>
      <c r="DR14" s="315"/>
      <c r="DS14" s="315"/>
      <c r="DT14" s="315"/>
      <c r="DU14" s="315"/>
      <c r="DV14" s="315"/>
      <c r="DW14" s="315"/>
      <c r="DX14" s="315"/>
      <c r="DY14" s="315"/>
      <c r="DZ14" s="315"/>
      <c r="EA14" s="315"/>
      <c r="EB14" s="315"/>
      <c r="EC14" s="315"/>
      <c r="ED14" s="315"/>
      <c r="EE14" s="315"/>
      <c r="EF14" s="315"/>
      <c r="EG14" s="315"/>
      <c r="EH14" s="315"/>
      <c r="EI14" s="315"/>
      <c r="EJ14" s="315"/>
      <c r="EK14" s="315"/>
      <c r="EL14" s="315"/>
      <c r="EM14" s="315"/>
      <c r="EN14" s="315"/>
      <c r="EO14" s="315"/>
      <c r="EP14" s="315"/>
      <c r="EQ14" s="315"/>
      <c r="ER14" s="315"/>
      <c r="ES14" s="315"/>
      <c r="ET14" s="315"/>
      <c r="EU14" s="315"/>
      <c r="EV14" s="315"/>
      <c r="EW14" s="315"/>
      <c r="EX14" s="315"/>
      <c r="EY14" s="315"/>
      <c r="EZ14" s="315"/>
      <c r="FA14" s="315"/>
      <c r="FB14" s="315"/>
      <c r="FC14" s="315"/>
      <c r="FD14" s="315"/>
      <c r="FE14" s="315"/>
      <c r="FF14" s="315"/>
      <c r="FG14" s="315"/>
      <c r="FH14" s="315"/>
      <c r="FI14" s="315"/>
      <c r="FJ14" s="315"/>
      <c r="FK14" s="315"/>
      <c r="FL14" s="315"/>
      <c r="FM14" s="315"/>
      <c r="FN14" s="315"/>
      <c r="FO14" s="315"/>
      <c r="FP14" s="315"/>
      <c r="FQ14" s="315"/>
      <c r="FR14" s="315"/>
      <c r="FS14" s="315"/>
      <c r="FT14" s="315"/>
      <c r="FU14" s="315"/>
      <c r="FV14" s="315"/>
      <c r="FW14" s="315"/>
      <c r="FX14" s="315"/>
      <c r="FY14" s="315"/>
      <c r="FZ14" s="315"/>
      <c r="GA14" s="315"/>
      <c r="GB14" s="315"/>
      <c r="GC14" s="315"/>
      <c r="GD14" s="315"/>
      <c r="GE14" s="315"/>
      <c r="GF14" s="315"/>
      <c r="GG14" s="315"/>
      <c r="GH14" s="315"/>
      <c r="GI14" s="315"/>
      <c r="GJ14" s="315"/>
      <c r="GK14" s="315"/>
      <c r="GL14" s="315"/>
      <c r="GM14" s="315"/>
      <c r="GN14" s="315"/>
      <c r="GO14" s="315"/>
      <c r="GP14" s="315"/>
      <c r="GQ14" s="315"/>
      <c r="GR14" s="315"/>
      <c r="GS14" s="315"/>
      <c r="GT14" s="315"/>
      <c r="GU14" s="315"/>
      <c r="GV14" s="315"/>
      <c r="GW14" s="315"/>
      <c r="GX14" s="315"/>
      <c r="GY14" s="315"/>
      <c r="GZ14" s="315"/>
      <c r="HA14" s="315"/>
      <c r="HB14" s="315"/>
      <c r="HC14" s="315"/>
      <c r="HD14" s="315"/>
      <c r="HE14" s="315"/>
      <c r="HF14" s="315"/>
      <c r="HG14" s="315"/>
      <c r="HH14" s="315"/>
      <c r="HI14" s="315"/>
      <c r="HJ14" s="315"/>
      <c r="HK14" s="315"/>
      <c r="HL14" s="315"/>
      <c r="HM14" s="315"/>
      <c r="HN14" s="315"/>
      <c r="HO14" s="315"/>
      <c r="HP14" s="315"/>
      <c r="HQ14" s="315"/>
      <c r="HR14" s="315"/>
      <c r="HS14" s="315"/>
      <c r="HT14" s="315"/>
      <c r="HU14" s="315"/>
      <c r="HV14" s="315"/>
      <c r="HW14" s="315"/>
      <c r="HX14" s="315"/>
      <c r="HY14" s="315"/>
      <c r="HZ14" s="315"/>
      <c r="IA14" s="315"/>
      <c r="IB14" s="315"/>
      <c r="IC14" s="315"/>
      <c r="ID14" s="315"/>
      <c r="IE14" s="315"/>
      <c r="IF14" s="315"/>
      <c r="IG14" s="315"/>
      <c r="IH14" s="315"/>
      <c r="II14" s="315"/>
      <c r="IJ14" s="315"/>
      <c r="IK14" s="315"/>
      <c r="IL14" s="315"/>
      <c r="IM14" s="315"/>
      <c r="IN14" s="315"/>
      <c r="IO14" s="315"/>
      <c r="IP14" s="315"/>
      <c r="IQ14" s="315"/>
      <c r="IR14" s="315"/>
      <c r="IS14" s="315"/>
      <c r="IT14" s="315"/>
      <c r="IU14" s="315"/>
      <c r="IV14" s="315"/>
    </row>
    <row r="15" spans="1:256" x14ac:dyDescent="0.3">
      <c r="A15" s="316"/>
      <c r="B15" s="316"/>
      <c r="C15" s="316"/>
      <c r="D15" s="316"/>
      <c r="E15" s="316"/>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5"/>
      <c r="CB15" s="315"/>
      <c r="CC15" s="315"/>
      <c r="CD15" s="315"/>
      <c r="CE15" s="315"/>
      <c r="CF15" s="315"/>
      <c r="CG15" s="315"/>
      <c r="CH15" s="315"/>
      <c r="CI15" s="315"/>
      <c r="CJ15" s="315"/>
      <c r="CK15" s="315"/>
      <c r="CL15" s="315"/>
      <c r="CM15" s="315"/>
      <c r="CN15" s="315"/>
      <c r="CO15" s="315"/>
      <c r="CP15" s="315"/>
      <c r="CQ15" s="315"/>
      <c r="CR15" s="315"/>
      <c r="CS15" s="315"/>
      <c r="CT15" s="315"/>
      <c r="CU15" s="315"/>
      <c r="CV15" s="315"/>
      <c r="CW15" s="315"/>
      <c r="CX15" s="315"/>
      <c r="CY15" s="315"/>
      <c r="CZ15" s="315"/>
      <c r="DA15" s="315"/>
      <c r="DB15" s="315"/>
      <c r="DC15" s="315"/>
      <c r="DD15" s="315"/>
      <c r="DE15" s="315"/>
      <c r="DF15" s="315"/>
      <c r="DG15" s="315"/>
      <c r="DH15" s="315"/>
      <c r="DI15" s="315"/>
      <c r="DJ15" s="315"/>
      <c r="DK15" s="315"/>
      <c r="DL15" s="315"/>
      <c r="DM15" s="315"/>
      <c r="DN15" s="315"/>
      <c r="DO15" s="315"/>
      <c r="DP15" s="315"/>
      <c r="DQ15" s="315"/>
      <c r="DR15" s="315"/>
      <c r="DS15" s="315"/>
      <c r="DT15" s="315"/>
      <c r="DU15" s="315"/>
      <c r="DV15" s="315"/>
      <c r="DW15" s="315"/>
      <c r="DX15" s="315"/>
      <c r="DY15" s="315"/>
      <c r="DZ15" s="315"/>
      <c r="EA15" s="315"/>
      <c r="EB15" s="315"/>
      <c r="EC15" s="315"/>
      <c r="ED15" s="315"/>
      <c r="EE15" s="315"/>
      <c r="EF15" s="315"/>
      <c r="EG15" s="315"/>
      <c r="EH15" s="315"/>
      <c r="EI15" s="315"/>
      <c r="EJ15" s="315"/>
      <c r="EK15" s="315"/>
      <c r="EL15" s="315"/>
      <c r="EM15" s="315"/>
      <c r="EN15" s="315"/>
      <c r="EO15" s="315"/>
      <c r="EP15" s="315"/>
      <c r="EQ15" s="315"/>
      <c r="ER15" s="315"/>
      <c r="ES15" s="315"/>
      <c r="ET15" s="315"/>
      <c r="EU15" s="315"/>
      <c r="EV15" s="315"/>
      <c r="EW15" s="315"/>
      <c r="EX15" s="315"/>
      <c r="EY15" s="315"/>
      <c r="EZ15" s="315"/>
      <c r="FA15" s="315"/>
      <c r="FB15" s="315"/>
      <c r="FC15" s="315"/>
      <c r="FD15" s="315"/>
      <c r="FE15" s="315"/>
      <c r="FF15" s="315"/>
      <c r="FG15" s="315"/>
      <c r="FH15" s="315"/>
      <c r="FI15" s="315"/>
      <c r="FJ15" s="315"/>
      <c r="FK15" s="315"/>
      <c r="FL15" s="315"/>
      <c r="FM15" s="315"/>
      <c r="FN15" s="315"/>
      <c r="FO15" s="315"/>
      <c r="FP15" s="315"/>
      <c r="FQ15" s="315"/>
      <c r="FR15" s="315"/>
      <c r="FS15" s="315"/>
      <c r="FT15" s="315"/>
      <c r="FU15" s="315"/>
      <c r="FV15" s="315"/>
      <c r="FW15" s="315"/>
      <c r="FX15" s="315"/>
      <c r="FY15" s="315"/>
      <c r="FZ15" s="315"/>
      <c r="GA15" s="315"/>
      <c r="GB15" s="315"/>
      <c r="GC15" s="315"/>
      <c r="GD15" s="315"/>
      <c r="GE15" s="315"/>
      <c r="GF15" s="315"/>
      <c r="GG15" s="315"/>
      <c r="GH15" s="315"/>
      <c r="GI15" s="315"/>
      <c r="GJ15" s="315"/>
      <c r="GK15" s="315"/>
      <c r="GL15" s="315"/>
      <c r="GM15" s="315"/>
      <c r="GN15" s="315"/>
      <c r="GO15" s="315"/>
      <c r="GP15" s="315"/>
      <c r="GQ15" s="315"/>
      <c r="GR15" s="315"/>
      <c r="GS15" s="315"/>
      <c r="GT15" s="315"/>
      <c r="GU15" s="315"/>
      <c r="GV15" s="315"/>
      <c r="GW15" s="315"/>
      <c r="GX15" s="315"/>
      <c r="GY15" s="315"/>
      <c r="GZ15" s="315"/>
      <c r="HA15" s="315"/>
      <c r="HB15" s="315"/>
      <c r="HC15" s="315"/>
      <c r="HD15" s="315"/>
      <c r="HE15" s="315"/>
      <c r="HF15" s="315"/>
      <c r="HG15" s="315"/>
      <c r="HH15" s="315"/>
      <c r="HI15" s="315"/>
      <c r="HJ15" s="315"/>
      <c r="HK15" s="315"/>
      <c r="HL15" s="315"/>
      <c r="HM15" s="315"/>
      <c r="HN15" s="315"/>
      <c r="HO15" s="315"/>
      <c r="HP15" s="315"/>
      <c r="HQ15" s="315"/>
      <c r="HR15" s="315"/>
      <c r="HS15" s="315"/>
      <c r="HT15" s="315"/>
      <c r="HU15" s="315"/>
      <c r="HV15" s="315"/>
      <c r="HW15" s="315"/>
      <c r="HX15" s="315"/>
      <c r="HY15" s="315"/>
      <c r="HZ15" s="315"/>
      <c r="IA15" s="315"/>
      <c r="IB15" s="315"/>
      <c r="IC15" s="315"/>
      <c r="ID15" s="315"/>
      <c r="IE15" s="315"/>
      <c r="IF15" s="315"/>
      <c r="IG15" s="315"/>
      <c r="IH15" s="315"/>
      <c r="II15" s="315"/>
      <c r="IJ15" s="315"/>
      <c r="IK15" s="315"/>
      <c r="IL15" s="315"/>
      <c r="IM15" s="315"/>
      <c r="IN15" s="315"/>
      <c r="IO15" s="315"/>
      <c r="IP15" s="315"/>
      <c r="IQ15" s="315"/>
      <c r="IR15" s="315"/>
      <c r="IS15" s="315"/>
      <c r="IT15" s="315"/>
      <c r="IU15" s="315"/>
      <c r="IV15" s="315"/>
    </row>
    <row r="16" spans="1:256" x14ac:dyDescent="0.3">
      <c r="A16" s="316"/>
      <c r="B16" s="316"/>
      <c r="C16" s="316"/>
      <c r="D16" s="316"/>
      <c r="E16" s="316"/>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5"/>
      <c r="BW16" s="315"/>
      <c r="BX16" s="315"/>
      <c r="BY16" s="315"/>
      <c r="BZ16" s="315"/>
      <c r="CA16" s="315"/>
      <c r="CB16" s="315"/>
      <c r="CC16" s="315"/>
      <c r="CD16" s="315"/>
      <c r="CE16" s="315"/>
      <c r="CF16" s="315"/>
      <c r="CG16" s="315"/>
      <c r="CH16" s="315"/>
      <c r="CI16" s="315"/>
      <c r="CJ16" s="315"/>
      <c r="CK16" s="315"/>
      <c r="CL16" s="315"/>
      <c r="CM16" s="315"/>
      <c r="CN16" s="315"/>
      <c r="CO16" s="315"/>
      <c r="CP16" s="315"/>
      <c r="CQ16" s="315"/>
      <c r="CR16" s="315"/>
      <c r="CS16" s="315"/>
      <c r="CT16" s="315"/>
      <c r="CU16" s="315"/>
      <c r="CV16" s="315"/>
      <c r="CW16" s="315"/>
      <c r="CX16" s="315"/>
      <c r="CY16" s="315"/>
      <c r="CZ16" s="315"/>
      <c r="DA16" s="315"/>
      <c r="DB16" s="315"/>
      <c r="DC16" s="315"/>
      <c r="DD16" s="315"/>
      <c r="DE16" s="315"/>
      <c r="DF16" s="315"/>
      <c r="DG16" s="315"/>
      <c r="DH16" s="315"/>
      <c r="DI16" s="315"/>
      <c r="DJ16" s="315"/>
      <c r="DK16" s="315"/>
      <c r="DL16" s="315"/>
      <c r="DM16" s="315"/>
      <c r="DN16" s="315"/>
      <c r="DO16" s="315"/>
      <c r="DP16" s="315"/>
      <c r="DQ16" s="315"/>
      <c r="DR16" s="315"/>
      <c r="DS16" s="315"/>
      <c r="DT16" s="315"/>
      <c r="DU16" s="315"/>
      <c r="DV16" s="315"/>
      <c r="DW16" s="315"/>
      <c r="DX16" s="315"/>
      <c r="DY16" s="315"/>
      <c r="DZ16" s="315"/>
      <c r="EA16" s="315"/>
      <c r="EB16" s="315"/>
      <c r="EC16" s="315"/>
      <c r="ED16" s="315"/>
      <c r="EE16" s="315"/>
      <c r="EF16" s="315"/>
      <c r="EG16" s="315"/>
      <c r="EH16" s="315"/>
      <c r="EI16" s="315"/>
      <c r="EJ16" s="315"/>
      <c r="EK16" s="315"/>
      <c r="EL16" s="315"/>
      <c r="EM16" s="315"/>
      <c r="EN16" s="315"/>
      <c r="EO16" s="315"/>
      <c r="EP16" s="315"/>
      <c r="EQ16" s="315"/>
      <c r="ER16" s="315"/>
      <c r="ES16" s="315"/>
      <c r="ET16" s="315"/>
      <c r="EU16" s="315"/>
      <c r="EV16" s="315"/>
      <c r="EW16" s="315"/>
      <c r="EX16" s="315"/>
      <c r="EY16" s="315"/>
      <c r="EZ16" s="315"/>
      <c r="FA16" s="315"/>
      <c r="FB16" s="315"/>
      <c r="FC16" s="315"/>
      <c r="FD16" s="315"/>
      <c r="FE16" s="315"/>
      <c r="FF16" s="315"/>
      <c r="FG16" s="315"/>
      <c r="FH16" s="315"/>
      <c r="FI16" s="315"/>
      <c r="FJ16" s="315"/>
      <c r="FK16" s="315"/>
      <c r="FL16" s="315"/>
      <c r="FM16" s="315"/>
      <c r="FN16" s="315"/>
      <c r="FO16" s="315"/>
      <c r="FP16" s="315"/>
      <c r="FQ16" s="315"/>
      <c r="FR16" s="315"/>
      <c r="FS16" s="315"/>
      <c r="FT16" s="315"/>
      <c r="FU16" s="315"/>
      <c r="FV16" s="315"/>
      <c r="FW16" s="315"/>
      <c r="FX16" s="315"/>
      <c r="FY16" s="315"/>
      <c r="FZ16" s="315"/>
      <c r="GA16" s="315"/>
      <c r="GB16" s="315"/>
      <c r="GC16" s="315"/>
      <c r="GD16" s="315"/>
      <c r="GE16" s="315"/>
      <c r="GF16" s="315"/>
      <c r="GG16" s="315"/>
      <c r="GH16" s="315"/>
      <c r="GI16" s="315"/>
      <c r="GJ16" s="315"/>
      <c r="GK16" s="315"/>
      <c r="GL16" s="315"/>
      <c r="GM16" s="315"/>
      <c r="GN16" s="315"/>
      <c r="GO16" s="315"/>
      <c r="GP16" s="315"/>
      <c r="GQ16" s="315"/>
      <c r="GR16" s="315"/>
      <c r="GS16" s="315"/>
      <c r="GT16" s="315"/>
      <c r="GU16" s="315"/>
      <c r="GV16" s="315"/>
      <c r="GW16" s="315"/>
      <c r="GX16" s="315"/>
      <c r="GY16" s="315"/>
      <c r="GZ16" s="315"/>
      <c r="HA16" s="315"/>
      <c r="HB16" s="315"/>
      <c r="HC16" s="315"/>
      <c r="HD16" s="315"/>
      <c r="HE16" s="315"/>
      <c r="HF16" s="315"/>
      <c r="HG16" s="315"/>
      <c r="HH16" s="315"/>
      <c r="HI16" s="315"/>
      <c r="HJ16" s="315"/>
      <c r="HK16" s="315"/>
      <c r="HL16" s="315"/>
      <c r="HM16" s="315"/>
      <c r="HN16" s="315"/>
      <c r="HO16" s="315"/>
      <c r="HP16" s="315"/>
      <c r="HQ16" s="315"/>
      <c r="HR16" s="315"/>
      <c r="HS16" s="315"/>
      <c r="HT16" s="315"/>
      <c r="HU16" s="315"/>
      <c r="HV16" s="315"/>
      <c r="HW16" s="315"/>
      <c r="HX16" s="315"/>
      <c r="HY16" s="315"/>
      <c r="HZ16" s="315"/>
      <c r="IA16" s="315"/>
      <c r="IB16" s="315"/>
      <c r="IC16" s="315"/>
      <c r="ID16" s="315"/>
      <c r="IE16" s="315"/>
      <c r="IF16" s="315"/>
      <c r="IG16" s="315"/>
      <c r="IH16" s="315"/>
      <c r="II16" s="315"/>
      <c r="IJ16" s="315"/>
      <c r="IK16" s="315"/>
      <c r="IL16" s="315"/>
      <c r="IM16" s="315"/>
      <c r="IN16" s="315"/>
      <c r="IO16" s="315"/>
      <c r="IP16" s="315"/>
      <c r="IQ16" s="315"/>
      <c r="IR16" s="315"/>
      <c r="IS16" s="315"/>
      <c r="IT16" s="315"/>
      <c r="IU16" s="315"/>
      <c r="IV16" s="315"/>
    </row>
    <row r="17" spans="1:256" x14ac:dyDescent="0.3">
      <c r="A17" s="316"/>
      <c r="B17" s="316"/>
      <c r="C17" s="316"/>
      <c r="D17" s="316"/>
      <c r="E17" s="316"/>
      <c r="F17" s="317"/>
      <c r="G17" s="318"/>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F17" s="317"/>
      <c r="CG17" s="317"/>
      <c r="CH17" s="317"/>
      <c r="CI17" s="317"/>
      <c r="CJ17" s="317"/>
      <c r="CK17" s="317"/>
      <c r="CL17" s="317"/>
      <c r="CM17" s="317"/>
      <c r="CN17" s="317"/>
      <c r="CO17" s="317"/>
      <c r="CP17" s="317"/>
      <c r="CQ17" s="317"/>
      <c r="CR17" s="317"/>
      <c r="CS17" s="317"/>
      <c r="CT17" s="317"/>
      <c r="CU17" s="317"/>
      <c r="CV17" s="317"/>
      <c r="CW17" s="317"/>
      <c r="CX17" s="317"/>
      <c r="CY17" s="317"/>
      <c r="CZ17" s="317"/>
      <c r="DA17" s="317"/>
      <c r="DB17" s="317"/>
      <c r="DC17" s="317"/>
      <c r="DD17" s="317"/>
      <c r="DE17" s="317"/>
      <c r="DF17" s="317"/>
      <c r="DG17" s="317"/>
      <c r="DH17" s="317"/>
      <c r="DI17" s="317"/>
      <c r="DJ17" s="317"/>
      <c r="DK17" s="317"/>
      <c r="DL17" s="317"/>
      <c r="DM17" s="317"/>
      <c r="DN17" s="317"/>
      <c r="DO17" s="317"/>
      <c r="DP17" s="317"/>
      <c r="DQ17" s="317"/>
      <c r="DR17" s="317"/>
      <c r="DS17" s="317"/>
      <c r="DT17" s="317"/>
      <c r="DU17" s="317"/>
      <c r="DV17" s="317"/>
      <c r="DW17" s="317"/>
      <c r="DX17" s="317"/>
      <c r="DY17" s="317"/>
      <c r="DZ17" s="317"/>
      <c r="EA17" s="317"/>
      <c r="EB17" s="317"/>
      <c r="EC17" s="317"/>
      <c r="ED17" s="317"/>
      <c r="EE17" s="317"/>
      <c r="EF17" s="317"/>
      <c r="EG17" s="317"/>
      <c r="EH17" s="317"/>
      <c r="EI17" s="317"/>
      <c r="EJ17" s="317"/>
      <c r="EK17" s="317"/>
      <c r="EL17" s="317"/>
      <c r="EM17" s="317"/>
      <c r="EN17" s="317"/>
      <c r="EO17" s="317"/>
      <c r="EP17" s="317"/>
      <c r="EQ17" s="317"/>
      <c r="ER17" s="317"/>
      <c r="ES17" s="317"/>
      <c r="ET17" s="317"/>
      <c r="EU17" s="317"/>
      <c r="EV17" s="317"/>
      <c r="EW17" s="317"/>
      <c r="EX17" s="317"/>
      <c r="EY17" s="317"/>
      <c r="EZ17" s="317"/>
      <c r="FA17" s="317"/>
      <c r="FB17" s="317"/>
      <c r="FC17" s="317"/>
      <c r="FD17" s="317"/>
      <c r="FE17" s="317"/>
      <c r="FF17" s="317"/>
      <c r="FG17" s="317"/>
      <c r="FH17" s="317"/>
      <c r="FI17" s="317"/>
      <c r="FJ17" s="317"/>
      <c r="FK17" s="317"/>
      <c r="FL17" s="317"/>
      <c r="FM17" s="317"/>
      <c r="FN17" s="317"/>
      <c r="FO17" s="317"/>
      <c r="FP17" s="317"/>
      <c r="FQ17" s="317"/>
      <c r="FR17" s="317"/>
      <c r="FS17" s="317"/>
      <c r="FT17" s="317"/>
      <c r="FU17" s="317"/>
      <c r="FV17" s="317"/>
      <c r="FW17" s="317"/>
      <c r="FX17" s="317"/>
      <c r="FY17" s="317"/>
      <c r="FZ17" s="317"/>
      <c r="GA17" s="317"/>
      <c r="GB17" s="317"/>
      <c r="GC17" s="317"/>
      <c r="GD17" s="317"/>
      <c r="GE17" s="317"/>
      <c r="GF17" s="317"/>
      <c r="GG17" s="317"/>
      <c r="GH17" s="317"/>
      <c r="GI17" s="317"/>
      <c r="GJ17" s="317"/>
      <c r="GK17" s="317"/>
      <c r="GL17" s="317"/>
      <c r="GM17" s="317"/>
      <c r="GN17" s="317"/>
      <c r="GO17" s="317"/>
      <c r="GP17" s="317"/>
      <c r="GQ17" s="317"/>
      <c r="GR17" s="317"/>
      <c r="GS17" s="317"/>
      <c r="GT17" s="317"/>
      <c r="GU17" s="317"/>
      <c r="GV17" s="317"/>
      <c r="GW17" s="317"/>
      <c r="GX17" s="317"/>
      <c r="GY17" s="317"/>
      <c r="GZ17" s="317"/>
      <c r="HA17" s="317"/>
      <c r="HB17" s="317"/>
      <c r="HC17" s="317"/>
      <c r="HD17" s="317"/>
      <c r="HE17" s="317"/>
      <c r="HF17" s="317"/>
      <c r="HG17" s="317"/>
      <c r="HH17" s="317"/>
      <c r="HI17" s="317"/>
      <c r="HJ17" s="317"/>
      <c r="HK17" s="317"/>
      <c r="HL17" s="317"/>
      <c r="HM17" s="317"/>
      <c r="HN17" s="317"/>
      <c r="HO17" s="317"/>
      <c r="HP17" s="317"/>
      <c r="HQ17" s="317"/>
      <c r="HR17" s="317"/>
      <c r="HS17" s="317"/>
      <c r="HT17" s="317"/>
      <c r="HU17" s="317"/>
      <c r="HV17" s="317"/>
      <c r="HW17" s="317"/>
      <c r="HX17" s="317"/>
      <c r="HY17" s="317"/>
      <c r="HZ17" s="317"/>
      <c r="IA17" s="317"/>
      <c r="IB17" s="317"/>
      <c r="IC17" s="317"/>
      <c r="ID17" s="317"/>
      <c r="IE17" s="317"/>
      <c r="IF17" s="317"/>
      <c r="IG17" s="317"/>
      <c r="IH17" s="317"/>
      <c r="II17" s="317"/>
      <c r="IJ17" s="317"/>
      <c r="IK17" s="317"/>
      <c r="IL17" s="317"/>
      <c r="IM17" s="317"/>
      <c r="IN17" s="317"/>
      <c r="IO17" s="317"/>
      <c r="IP17" s="317"/>
      <c r="IQ17" s="317"/>
      <c r="IR17" s="317"/>
      <c r="IS17" s="317"/>
      <c r="IT17" s="317"/>
      <c r="IU17" s="317"/>
      <c r="IV17" s="317"/>
    </row>
    <row r="18" spans="1:256" x14ac:dyDescent="0.3">
      <c r="A18" s="316"/>
      <c r="B18" s="316"/>
      <c r="C18" s="316"/>
      <c r="D18" s="316"/>
      <c r="E18" s="316"/>
      <c r="F18" s="317"/>
      <c r="G18" s="318"/>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c r="CF18" s="317"/>
      <c r="CG18" s="317"/>
      <c r="CH18" s="317"/>
      <c r="CI18" s="317"/>
      <c r="CJ18" s="317"/>
      <c r="CK18" s="317"/>
      <c r="CL18" s="317"/>
      <c r="CM18" s="317"/>
      <c r="CN18" s="317"/>
      <c r="CO18" s="317"/>
      <c r="CP18" s="317"/>
      <c r="CQ18" s="317"/>
      <c r="CR18" s="317"/>
      <c r="CS18" s="317"/>
      <c r="CT18" s="317"/>
      <c r="CU18" s="317"/>
      <c r="CV18" s="317"/>
      <c r="CW18" s="317"/>
      <c r="CX18" s="317"/>
      <c r="CY18" s="317"/>
      <c r="CZ18" s="317"/>
      <c r="DA18" s="317"/>
      <c r="DB18" s="317"/>
      <c r="DC18" s="317"/>
      <c r="DD18" s="317"/>
      <c r="DE18" s="317"/>
      <c r="DF18" s="317"/>
      <c r="DG18" s="317"/>
      <c r="DH18" s="317"/>
      <c r="DI18" s="317"/>
      <c r="DJ18" s="317"/>
      <c r="DK18" s="317"/>
      <c r="DL18" s="317"/>
      <c r="DM18" s="317"/>
      <c r="DN18" s="317"/>
      <c r="DO18" s="317"/>
      <c r="DP18" s="317"/>
      <c r="DQ18" s="317"/>
      <c r="DR18" s="317"/>
      <c r="DS18" s="317"/>
      <c r="DT18" s="317"/>
      <c r="DU18" s="317"/>
      <c r="DV18" s="317"/>
      <c r="DW18" s="317"/>
      <c r="DX18" s="317"/>
      <c r="DY18" s="317"/>
      <c r="DZ18" s="317"/>
      <c r="EA18" s="317"/>
      <c r="EB18" s="317"/>
      <c r="EC18" s="317"/>
      <c r="ED18" s="317"/>
      <c r="EE18" s="317"/>
      <c r="EF18" s="317"/>
      <c r="EG18" s="317"/>
      <c r="EH18" s="317"/>
      <c r="EI18" s="317"/>
      <c r="EJ18" s="317"/>
      <c r="EK18" s="317"/>
      <c r="EL18" s="317"/>
      <c r="EM18" s="317"/>
      <c r="EN18" s="317"/>
      <c r="EO18" s="317"/>
      <c r="EP18" s="317"/>
      <c r="EQ18" s="317"/>
      <c r="ER18" s="317"/>
      <c r="ES18" s="317"/>
      <c r="ET18" s="317"/>
      <c r="EU18" s="317"/>
      <c r="EV18" s="317"/>
      <c r="EW18" s="317"/>
      <c r="EX18" s="317"/>
      <c r="EY18" s="317"/>
      <c r="EZ18" s="317"/>
      <c r="FA18" s="317"/>
      <c r="FB18" s="317"/>
      <c r="FC18" s="317"/>
      <c r="FD18" s="317"/>
      <c r="FE18" s="317"/>
      <c r="FF18" s="317"/>
      <c r="FG18" s="317"/>
      <c r="FH18" s="317"/>
      <c r="FI18" s="317"/>
      <c r="FJ18" s="317"/>
      <c r="FK18" s="317"/>
      <c r="FL18" s="317"/>
      <c r="FM18" s="317"/>
      <c r="FN18" s="317"/>
      <c r="FO18" s="317"/>
      <c r="FP18" s="317"/>
      <c r="FQ18" s="317"/>
      <c r="FR18" s="317"/>
      <c r="FS18" s="317"/>
      <c r="FT18" s="317"/>
      <c r="FU18" s="317"/>
      <c r="FV18" s="317"/>
      <c r="FW18" s="317"/>
      <c r="FX18" s="317"/>
      <c r="FY18" s="317"/>
      <c r="FZ18" s="317"/>
      <c r="GA18" s="317"/>
      <c r="GB18" s="317"/>
      <c r="GC18" s="317"/>
      <c r="GD18" s="317"/>
      <c r="GE18" s="317"/>
      <c r="GF18" s="317"/>
      <c r="GG18" s="317"/>
      <c r="GH18" s="317"/>
      <c r="GI18" s="317"/>
      <c r="GJ18" s="317"/>
      <c r="GK18" s="317"/>
      <c r="GL18" s="317"/>
      <c r="GM18" s="317"/>
      <c r="GN18" s="317"/>
      <c r="GO18" s="317"/>
      <c r="GP18" s="317"/>
      <c r="GQ18" s="317"/>
      <c r="GR18" s="317"/>
      <c r="GS18" s="317"/>
      <c r="GT18" s="317"/>
      <c r="GU18" s="317"/>
      <c r="GV18" s="317"/>
      <c r="GW18" s="317"/>
      <c r="GX18" s="317"/>
      <c r="GY18" s="317"/>
      <c r="GZ18" s="317"/>
      <c r="HA18" s="317"/>
      <c r="HB18" s="317"/>
      <c r="HC18" s="317"/>
      <c r="HD18" s="317"/>
      <c r="HE18" s="317"/>
      <c r="HF18" s="317"/>
      <c r="HG18" s="317"/>
      <c r="HH18" s="317"/>
      <c r="HI18" s="317"/>
      <c r="HJ18" s="317"/>
      <c r="HK18" s="317"/>
      <c r="HL18" s="317"/>
      <c r="HM18" s="317"/>
      <c r="HN18" s="317"/>
      <c r="HO18" s="317"/>
      <c r="HP18" s="317"/>
      <c r="HQ18" s="317"/>
      <c r="HR18" s="317"/>
      <c r="HS18" s="317"/>
      <c r="HT18" s="317"/>
      <c r="HU18" s="317"/>
      <c r="HV18" s="317"/>
      <c r="HW18" s="317"/>
      <c r="HX18" s="317"/>
      <c r="HY18" s="317"/>
      <c r="HZ18" s="317"/>
      <c r="IA18" s="317"/>
      <c r="IB18" s="317"/>
      <c r="IC18" s="317"/>
      <c r="ID18" s="317"/>
      <c r="IE18" s="317"/>
      <c r="IF18" s="317"/>
      <c r="IG18" s="317"/>
      <c r="IH18" s="317"/>
      <c r="II18" s="317"/>
      <c r="IJ18" s="317"/>
      <c r="IK18" s="317"/>
      <c r="IL18" s="317"/>
      <c r="IM18" s="317"/>
      <c r="IN18" s="317"/>
      <c r="IO18" s="317"/>
      <c r="IP18" s="317"/>
      <c r="IQ18" s="317"/>
      <c r="IR18" s="317"/>
      <c r="IS18" s="317"/>
      <c r="IT18" s="317"/>
      <c r="IU18" s="317"/>
      <c r="IV18" s="317"/>
    </row>
    <row r="19" spans="1:256" x14ac:dyDescent="0.3">
      <c r="A19" s="316"/>
      <c r="B19" s="316"/>
      <c r="C19" s="316"/>
      <c r="D19" s="316"/>
      <c r="E19" s="316"/>
      <c r="F19" s="317"/>
      <c r="G19" s="318"/>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7"/>
      <c r="DJ19" s="317"/>
      <c r="DK19" s="317"/>
      <c r="DL19" s="317"/>
      <c r="DM19" s="317"/>
      <c r="DN19" s="317"/>
      <c r="DO19" s="317"/>
      <c r="DP19" s="317"/>
      <c r="DQ19" s="317"/>
      <c r="DR19" s="317"/>
      <c r="DS19" s="317"/>
      <c r="DT19" s="317"/>
      <c r="DU19" s="317"/>
      <c r="DV19" s="317"/>
      <c r="DW19" s="317"/>
      <c r="DX19" s="317"/>
      <c r="DY19" s="317"/>
      <c r="DZ19" s="317"/>
      <c r="EA19" s="317"/>
      <c r="EB19" s="317"/>
      <c r="EC19" s="317"/>
      <c r="ED19" s="317"/>
      <c r="EE19" s="317"/>
      <c r="EF19" s="317"/>
      <c r="EG19" s="317"/>
      <c r="EH19" s="317"/>
      <c r="EI19" s="317"/>
      <c r="EJ19" s="317"/>
      <c r="EK19" s="317"/>
      <c r="EL19" s="317"/>
      <c r="EM19" s="317"/>
      <c r="EN19" s="317"/>
      <c r="EO19" s="317"/>
      <c r="EP19" s="317"/>
      <c r="EQ19" s="317"/>
      <c r="ER19" s="317"/>
      <c r="ES19" s="317"/>
      <c r="ET19" s="317"/>
      <c r="EU19" s="317"/>
      <c r="EV19" s="317"/>
      <c r="EW19" s="317"/>
      <c r="EX19" s="317"/>
      <c r="EY19" s="317"/>
      <c r="EZ19" s="317"/>
      <c r="FA19" s="317"/>
      <c r="FB19" s="317"/>
      <c r="FC19" s="317"/>
      <c r="FD19" s="317"/>
      <c r="FE19" s="317"/>
      <c r="FF19" s="317"/>
      <c r="FG19" s="317"/>
      <c r="FH19" s="317"/>
      <c r="FI19" s="317"/>
      <c r="FJ19" s="317"/>
      <c r="FK19" s="317"/>
      <c r="FL19" s="317"/>
      <c r="FM19" s="317"/>
      <c r="FN19" s="317"/>
      <c r="FO19" s="317"/>
      <c r="FP19" s="317"/>
      <c r="FQ19" s="317"/>
      <c r="FR19" s="317"/>
      <c r="FS19" s="317"/>
      <c r="FT19" s="317"/>
      <c r="FU19" s="317"/>
      <c r="FV19" s="317"/>
      <c r="FW19" s="317"/>
      <c r="FX19" s="317"/>
      <c r="FY19" s="317"/>
      <c r="FZ19" s="317"/>
      <c r="GA19" s="317"/>
      <c r="GB19" s="317"/>
      <c r="GC19" s="317"/>
      <c r="GD19" s="317"/>
      <c r="GE19" s="317"/>
      <c r="GF19" s="317"/>
      <c r="GG19" s="317"/>
      <c r="GH19" s="317"/>
      <c r="GI19" s="317"/>
      <c r="GJ19" s="317"/>
      <c r="GK19" s="317"/>
      <c r="GL19" s="317"/>
      <c r="GM19" s="317"/>
      <c r="GN19" s="317"/>
      <c r="GO19" s="317"/>
      <c r="GP19" s="317"/>
      <c r="GQ19" s="317"/>
      <c r="GR19" s="317"/>
      <c r="GS19" s="317"/>
      <c r="GT19" s="317"/>
      <c r="GU19" s="317"/>
      <c r="GV19" s="317"/>
      <c r="GW19" s="317"/>
      <c r="GX19" s="317"/>
      <c r="GY19" s="317"/>
      <c r="GZ19" s="317"/>
      <c r="HA19" s="317"/>
      <c r="HB19" s="317"/>
      <c r="HC19" s="317"/>
      <c r="HD19" s="317"/>
      <c r="HE19" s="317"/>
      <c r="HF19" s="317"/>
      <c r="HG19" s="317"/>
      <c r="HH19" s="317"/>
      <c r="HI19" s="317"/>
      <c r="HJ19" s="317"/>
      <c r="HK19" s="317"/>
      <c r="HL19" s="317"/>
      <c r="HM19" s="317"/>
      <c r="HN19" s="317"/>
      <c r="HO19" s="317"/>
      <c r="HP19" s="317"/>
      <c r="HQ19" s="317"/>
      <c r="HR19" s="317"/>
      <c r="HS19" s="317"/>
      <c r="HT19" s="317"/>
      <c r="HU19" s="317"/>
      <c r="HV19" s="317"/>
      <c r="HW19" s="317"/>
      <c r="HX19" s="317"/>
      <c r="HY19" s="317"/>
      <c r="HZ19" s="317"/>
      <c r="IA19" s="317"/>
      <c r="IB19" s="317"/>
      <c r="IC19" s="317"/>
      <c r="ID19" s="317"/>
      <c r="IE19" s="317"/>
      <c r="IF19" s="317"/>
      <c r="IG19" s="317"/>
      <c r="IH19" s="317"/>
      <c r="II19" s="317"/>
      <c r="IJ19" s="317"/>
      <c r="IK19" s="317"/>
      <c r="IL19" s="317"/>
      <c r="IM19" s="317"/>
      <c r="IN19" s="317"/>
      <c r="IO19" s="317"/>
      <c r="IP19" s="317"/>
      <c r="IQ19" s="317"/>
      <c r="IR19" s="317"/>
      <c r="IS19" s="317"/>
      <c r="IT19" s="317"/>
      <c r="IU19" s="317"/>
      <c r="IV19" s="317"/>
    </row>
    <row r="20" spans="1:256" x14ac:dyDescent="0.3">
      <c r="A20" s="316"/>
      <c r="B20" s="316"/>
      <c r="C20" s="316"/>
      <c r="D20" s="316"/>
      <c r="E20" s="316"/>
      <c r="F20" s="302"/>
      <c r="G20" s="319"/>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c r="CQ20" s="302"/>
      <c r="CR20" s="302"/>
      <c r="CS20" s="302"/>
      <c r="CT20" s="302"/>
      <c r="CU20" s="302"/>
      <c r="CV20" s="302"/>
      <c r="CW20" s="302"/>
      <c r="CX20" s="302"/>
      <c r="CY20" s="302"/>
      <c r="CZ20" s="302"/>
      <c r="DA20" s="302"/>
      <c r="DB20" s="302"/>
      <c r="DC20" s="302"/>
      <c r="DD20" s="302"/>
      <c r="DE20" s="302"/>
      <c r="DF20" s="302"/>
      <c r="DG20" s="302"/>
      <c r="DH20" s="302"/>
      <c r="DI20" s="302"/>
      <c r="DJ20" s="302"/>
      <c r="DK20" s="302"/>
      <c r="DL20" s="302"/>
      <c r="DM20" s="302"/>
      <c r="DN20" s="302"/>
      <c r="DO20" s="302"/>
      <c r="DP20" s="302"/>
      <c r="DQ20" s="302"/>
      <c r="DR20" s="302"/>
      <c r="DS20" s="302"/>
      <c r="DT20" s="302"/>
      <c r="DU20" s="302"/>
      <c r="DV20" s="302"/>
      <c r="DW20" s="302"/>
      <c r="DX20" s="302"/>
      <c r="DY20" s="302"/>
      <c r="DZ20" s="302"/>
      <c r="EA20" s="302"/>
      <c r="EB20" s="302"/>
      <c r="EC20" s="302"/>
      <c r="ED20" s="302"/>
      <c r="EE20" s="302"/>
      <c r="EF20" s="302"/>
      <c r="EG20" s="302"/>
      <c r="EH20" s="302"/>
      <c r="EI20" s="302"/>
      <c r="EJ20" s="302"/>
      <c r="EK20" s="302"/>
      <c r="EL20" s="302"/>
      <c r="EM20" s="302"/>
      <c r="EN20" s="302"/>
      <c r="EO20" s="302"/>
      <c r="EP20" s="302"/>
      <c r="EQ20" s="302"/>
      <c r="ER20" s="302"/>
      <c r="ES20" s="302"/>
      <c r="ET20" s="302"/>
      <c r="EU20" s="302"/>
      <c r="EV20" s="302"/>
      <c r="EW20" s="302"/>
      <c r="EX20" s="302"/>
      <c r="EY20" s="302"/>
      <c r="EZ20" s="302"/>
      <c r="FA20" s="302"/>
      <c r="FB20" s="302"/>
      <c r="FC20" s="302"/>
      <c r="FD20" s="302"/>
      <c r="FE20" s="302"/>
      <c r="FF20" s="302"/>
      <c r="FG20" s="302"/>
      <c r="FH20" s="302"/>
      <c r="FI20" s="302"/>
      <c r="FJ20" s="302"/>
      <c r="FK20" s="302"/>
      <c r="FL20" s="302"/>
      <c r="FM20" s="302"/>
      <c r="FN20" s="302"/>
      <c r="FO20" s="302"/>
      <c r="FP20" s="302"/>
      <c r="FQ20" s="302"/>
      <c r="FR20" s="302"/>
      <c r="FS20" s="302"/>
      <c r="FT20" s="302"/>
      <c r="FU20" s="302"/>
      <c r="FV20" s="302"/>
      <c r="FW20" s="302"/>
      <c r="FX20" s="302"/>
      <c r="FY20" s="302"/>
      <c r="FZ20" s="302"/>
      <c r="GA20" s="302"/>
      <c r="GB20" s="302"/>
      <c r="GC20" s="302"/>
      <c r="GD20" s="302"/>
      <c r="GE20" s="302"/>
      <c r="GF20" s="302"/>
      <c r="GG20" s="302"/>
      <c r="GH20" s="302"/>
      <c r="GI20" s="302"/>
      <c r="GJ20" s="302"/>
      <c r="GK20" s="302"/>
      <c r="GL20" s="302"/>
      <c r="GM20" s="302"/>
      <c r="GN20" s="302"/>
      <c r="GO20" s="302"/>
      <c r="GP20" s="302"/>
      <c r="GQ20" s="302"/>
      <c r="GR20" s="302"/>
      <c r="GS20" s="302"/>
      <c r="GT20" s="302"/>
      <c r="GU20" s="302"/>
      <c r="GV20" s="302"/>
      <c r="GW20" s="302"/>
      <c r="GX20" s="302"/>
      <c r="GY20" s="302"/>
      <c r="GZ20" s="302"/>
      <c r="HA20" s="302"/>
      <c r="HB20" s="302"/>
      <c r="HC20" s="302"/>
      <c r="HD20" s="302"/>
      <c r="HE20" s="302"/>
      <c r="HF20" s="302"/>
      <c r="HG20" s="302"/>
      <c r="HH20" s="302"/>
      <c r="HI20" s="302"/>
      <c r="HJ20" s="302"/>
      <c r="HK20" s="302"/>
      <c r="HL20" s="302"/>
      <c r="HM20" s="302"/>
      <c r="HN20" s="302"/>
      <c r="HO20" s="302"/>
      <c r="HP20" s="302"/>
      <c r="HQ20" s="302"/>
      <c r="HR20" s="302"/>
      <c r="HS20" s="302"/>
      <c r="HT20" s="302"/>
      <c r="HU20" s="302"/>
      <c r="HV20" s="302"/>
      <c r="HW20" s="302"/>
      <c r="HX20" s="302"/>
      <c r="HY20" s="302"/>
      <c r="HZ20" s="302"/>
      <c r="IA20" s="302"/>
      <c r="IB20" s="302"/>
      <c r="IC20" s="302"/>
      <c r="ID20" s="302"/>
      <c r="IE20" s="302"/>
      <c r="IF20" s="302"/>
      <c r="IG20" s="302"/>
      <c r="IH20" s="302"/>
      <c r="II20" s="302"/>
      <c r="IJ20" s="302"/>
      <c r="IK20" s="302"/>
      <c r="IL20" s="302"/>
      <c r="IM20" s="302"/>
      <c r="IN20" s="302"/>
      <c r="IO20" s="302"/>
      <c r="IP20" s="302"/>
      <c r="IQ20" s="302"/>
      <c r="IR20" s="302"/>
      <c r="IS20" s="302"/>
      <c r="IT20" s="302"/>
      <c r="IU20" s="302"/>
      <c r="IV20" s="302"/>
    </row>
    <row r="21" spans="1:256" x14ac:dyDescent="0.3">
      <c r="A21" s="316"/>
      <c r="B21" s="316"/>
      <c r="C21" s="316"/>
      <c r="D21" s="316"/>
      <c r="E21" s="316"/>
      <c r="F21" s="315"/>
      <c r="G21" s="320"/>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5"/>
      <c r="BS21" s="315"/>
      <c r="BT21" s="315"/>
      <c r="BU21" s="315"/>
      <c r="BV21" s="315"/>
      <c r="BW21" s="315"/>
      <c r="BX21" s="315"/>
      <c r="BY21" s="315"/>
      <c r="BZ21" s="315"/>
      <c r="CA21" s="315"/>
      <c r="CB21" s="315"/>
      <c r="CC21" s="315"/>
      <c r="CD21" s="315"/>
      <c r="CE21" s="315"/>
      <c r="CF21" s="315"/>
      <c r="CG21" s="315"/>
      <c r="CH21" s="315"/>
      <c r="CI21" s="315"/>
      <c r="CJ21" s="315"/>
      <c r="CK21" s="315"/>
      <c r="CL21" s="315"/>
      <c r="CM21" s="315"/>
      <c r="CN21" s="315"/>
      <c r="CO21" s="315"/>
      <c r="CP21" s="315"/>
      <c r="CQ21" s="315"/>
      <c r="CR21" s="315"/>
      <c r="CS21" s="315"/>
      <c r="CT21" s="315"/>
      <c r="CU21" s="315"/>
      <c r="CV21" s="315"/>
      <c r="CW21" s="315"/>
      <c r="CX21" s="315"/>
      <c r="CY21" s="315"/>
      <c r="CZ21" s="315"/>
      <c r="DA21" s="315"/>
      <c r="DB21" s="315"/>
      <c r="DC21" s="315"/>
      <c r="DD21" s="315"/>
      <c r="DE21" s="315"/>
      <c r="DF21" s="315"/>
      <c r="DG21" s="315"/>
      <c r="DH21" s="315"/>
      <c r="DI21" s="315"/>
      <c r="DJ21" s="315"/>
      <c r="DK21" s="315"/>
      <c r="DL21" s="315"/>
      <c r="DM21" s="315"/>
      <c r="DN21" s="315"/>
      <c r="DO21" s="315"/>
      <c r="DP21" s="315"/>
      <c r="DQ21" s="315"/>
      <c r="DR21" s="315"/>
      <c r="DS21" s="315"/>
      <c r="DT21" s="315"/>
      <c r="DU21" s="315"/>
      <c r="DV21" s="315"/>
      <c r="DW21" s="315"/>
      <c r="DX21" s="315"/>
      <c r="DY21" s="315"/>
      <c r="DZ21" s="315"/>
      <c r="EA21" s="315"/>
      <c r="EB21" s="315"/>
      <c r="EC21" s="315"/>
      <c r="ED21" s="315"/>
      <c r="EE21" s="315"/>
      <c r="EF21" s="315"/>
      <c r="EG21" s="315"/>
      <c r="EH21" s="315"/>
      <c r="EI21" s="315"/>
      <c r="EJ21" s="315"/>
      <c r="EK21" s="315"/>
      <c r="EL21" s="315"/>
      <c r="EM21" s="315"/>
      <c r="EN21" s="315"/>
      <c r="EO21" s="315"/>
      <c r="EP21" s="315"/>
      <c r="EQ21" s="315"/>
      <c r="ER21" s="315"/>
      <c r="ES21" s="315"/>
      <c r="ET21" s="315"/>
      <c r="EU21" s="315"/>
      <c r="EV21" s="315"/>
      <c r="EW21" s="315"/>
      <c r="EX21" s="315"/>
      <c r="EY21" s="315"/>
      <c r="EZ21" s="315"/>
      <c r="FA21" s="315"/>
      <c r="FB21" s="315"/>
      <c r="FC21" s="315"/>
      <c r="FD21" s="315"/>
      <c r="FE21" s="315"/>
      <c r="FF21" s="315"/>
      <c r="FG21" s="315"/>
      <c r="FH21" s="315"/>
      <c r="FI21" s="315"/>
      <c r="FJ21" s="315"/>
      <c r="FK21" s="315"/>
      <c r="FL21" s="315"/>
      <c r="FM21" s="315"/>
      <c r="FN21" s="315"/>
      <c r="FO21" s="315"/>
      <c r="FP21" s="315"/>
      <c r="FQ21" s="315"/>
      <c r="FR21" s="315"/>
      <c r="FS21" s="315"/>
      <c r="FT21" s="315"/>
      <c r="FU21" s="315"/>
      <c r="FV21" s="315"/>
      <c r="FW21" s="315"/>
      <c r="FX21" s="315"/>
      <c r="FY21" s="315"/>
      <c r="FZ21" s="315"/>
      <c r="GA21" s="315"/>
      <c r="GB21" s="315"/>
      <c r="GC21" s="315"/>
      <c r="GD21" s="315"/>
      <c r="GE21" s="315"/>
      <c r="GF21" s="315"/>
      <c r="GG21" s="315"/>
      <c r="GH21" s="315"/>
      <c r="GI21" s="315"/>
      <c r="GJ21" s="315"/>
      <c r="GK21" s="315"/>
      <c r="GL21" s="315"/>
      <c r="GM21" s="315"/>
      <c r="GN21" s="315"/>
      <c r="GO21" s="315"/>
      <c r="GP21" s="315"/>
      <c r="GQ21" s="315"/>
      <c r="GR21" s="315"/>
      <c r="GS21" s="315"/>
      <c r="GT21" s="315"/>
      <c r="GU21" s="315"/>
      <c r="GV21" s="315"/>
      <c r="GW21" s="315"/>
      <c r="GX21" s="315"/>
      <c r="GY21" s="315"/>
      <c r="GZ21" s="315"/>
      <c r="HA21" s="315"/>
      <c r="HB21" s="315"/>
      <c r="HC21" s="315"/>
      <c r="HD21" s="315"/>
      <c r="HE21" s="315"/>
      <c r="HF21" s="315"/>
      <c r="HG21" s="315"/>
      <c r="HH21" s="315"/>
      <c r="HI21" s="315"/>
      <c r="HJ21" s="315"/>
      <c r="HK21" s="315"/>
      <c r="HL21" s="315"/>
      <c r="HM21" s="315"/>
      <c r="HN21" s="315"/>
      <c r="HO21" s="315"/>
      <c r="HP21" s="315"/>
      <c r="HQ21" s="315"/>
      <c r="HR21" s="315"/>
      <c r="HS21" s="315"/>
      <c r="HT21" s="315"/>
      <c r="HU21" s="315"/>
      <c r="HV21" s="315"/>
      <c r="HW21" s="315"/>
      <c r="HX21" s="315"/>
      <c r="HY21" s="315"/>
      <c r="HZ21" s="315"/>
      <c r="IA21" s="315"/>
      <c r="IB21" s="315"/>
      <c r="IC21" s="315"/>
      <c r="ID21" s="315"/>
      <c r="IE21" s="315"/>
      <c r="IF21" s="315"/>
      <c r="IG21" s="315"/>
      <c r="IH21" s="315"/>
      <c r="II21" s="315"/>
      <c r="IJ21" s="315"/>
      <c r="IK21" s="315"/>
      <c r="IL21" s="315"/>
      <c r="IM21" s="315"/>
      <c r="IN21" s="315"/>
      <c r="IO21" s="315"/>
      <c r="IP21" s="315"/>
      <c r="IQ21" s="315"/>
      <c r="IR21" s="315"/>
      <c r="IS21" s="315"/>
      <c r="IT21" s="315"/>
      <c r="IU21" s="315"/>
      <c r="IV21" s="315"/>
    </row>
    <row r="22" spans="1:256" x14ac:dyDescent="0.3">
      <c r="A22" s="303"/>
      <c r="B22" s="303"/>
      <c r="C22" s="303"/>
      <c r="D22" s="303"/>
      <c r="E22" s="303"/>
      <c r="F22" s="56"/>
      <c r="G22" s="294"/>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c r="IU22" s="56"/>
      <c r="IV22" s="56"/>
    </row>
    <row r="23" spans="1:256" x14ac:dyDescent="0.3">
      <c r="A23" s="303"/>
      <c r="B23" s="303"/>
      <c r="C23" s="303"/>
      <c r="D23" s="303"/>
      <c r="E23" s="303"/>
      <c r="F23" s="56"/>
      <c r="G23" s="294"/>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c r="IU23" s="56"/>
      <c r="IV23" s="56"/>
    </row>
    <row r="24" spans="1:256" x14ac:dyDescent="0.3">
      <c r="A24" s="303"/>
      <c r="B24" s="303"/>
      <c r="C24" s="303"/>
      <c r="D24" s="303"/>
      <c r="E24" s="303"/>
      <c r="F24" s="321"/>
      <c r="G24" s="293"/>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c r="EF24" s="321"/>
      <c r="EG24" s="321"/>
      <c r="EH24" s="321"/>
      <c r="EI24" s="321"/>
      <c r="EJ24" s="321"/>
      <c r="EK24" s="321"/>
      <c r="EL24" s="321"/>
      <c r="EM24" s="321"/>
      <c r="EN24" s="321"/>
      <c r="EO24" s="321"/>
      <c r="EP24" s="321"/>
      <c r="EQ24" s="321"/>
      <c r="ER24" s="321"/>
      <c r="ES24" s="321"/>
      <c r="ET24" s="321"/>
      <c r="EU24" s="321"/>
      <c r="EV24" s="321"/>
      <c r="EW24" s="321"/>
      <c r="EX24" s="321"/>
      <c r="EY24" s="321"/>
      <c r="EZ24" s="321"/>
      <c r="FA24" s="321"/>
      <c r="FB24" s="321"/>
      <c r="FC24" s="321"/>
      <c r="FD24" s="321"/>
      <c r="FE24" s="321"/>
      <c r="FF24" s="321"/>
      <c r="FG24" s="321"/>
      <c r="FH24" s="321"/>
      <c r="FI24" s="321"/>
      <c r="FJ24" s="321"/>
      <c r="FK24" s="321"/>
      <c r="FL24" s="321"/>
      <c r="FM24" s="321"/>
      <c r="FN24" s="321"/>
      <c r="FO24" s="321"/>
      <c r="FP24" s="321"/>
      <c r="FQ24" s="321"/>
      <c r="FR24" s="321"/>
      <c r="FS24" s="321"/>
      <c r="FT24" s="321"/>
      <c r="FU24" s="321"/>
      <c r="FV24" s="321"/>
      <c r="FW24" s="321"/>
      <c r="FX24" s="321"/>
      <c r="FY24" s="321"/>
      <c r="FZ24" s="321"/>
      <c r="GA24" s="321"/>
      <c r="GB24" s="321"/>
      <c r="GC24" s="321"/>
      <c r="GD24" s="321"/>
      <c r="GE24" s="321"/>
      <c r="GF24" s="321"/>
      <c r="GG24" s="321"/>
      <c r="GH24" s="321"/>
      <c r="GI24" s="321"/>
      <c r="GJ24" s="321"/>
      <c r="GK24" s="321"/>
      <c r="GL24" s="321"/>
      <c r="GM24" s="321"/>
      <c r="GN24" s="321"/>
      <c r="GO24" s="321"/>
      <c r="GP24" s="321"/>
      <c r="GQ24" s="321"/>
      <c r="GR24" s="321"/>
      <c r="GS24" s="321"/>
      <c r="GT24" s="321"/>
      <c r="GU24" s="321"/>
      <c r="GV24" s="321"/>
      <c r="GW24" s="321"/>
      <c r="GX24" s="321"/>
      <c r="GY24" s="321"/>
      <c r="GZ24" s="321"/>
      <c r="HA24" s="321"/>
      <c r="HB24" s="321"/>
      <c r="HC24" s="321"/>
      <c r="HD24" s="321"/>
      <c r="HE24" s="321"/>
      <c r="HF24" s="321"/>
      <c r="HG24" s="321"/>
      <c r="HH24" s="321"/>
      <c r="HI24" s="321"/>
      <c r="HJ24" s="321"/>
      <c r="HK24" s="321"/>
      <c r="HL24" s="321"/>
      <c r="HM24" s="321"/>
      <c r="HN24" s="321"/>
      <c r="HO24" s="321"/>
      <c r="HP24" s="321"/>
      <c r="HQ24" s="321"/>
      <c r="HR24" s="321"/>
      <c r="HS24" s="321"/>
      <c r="HT24" s="321"/>
      <c r="HU24" s="321"/>
      <c r="HV24" s="321"/>
      <c r="HW24" s="321"/>
      <c r="HX24" s="321"/>
      <c r="HY24" s="321"/>
      <c r="HZ24" s="321"/>
      <c r="IA24" s="321"/>
      <c r="IB24" s="321"/>
      <c r="IC24" s="321"/>
      <c r="ID24" s="321"/>
      <c r="IE24" s="321"/>
      <c r="IF24" s="321"/>
      <c r="IG24" s="321"/>
      <c r="IH24" s="321"/>
      <c r="II24" s="321"/>
      <c r="IJ24" s="321"/>
      <c r="IK24" s="321"/>
      <c r="IL24" s="321"/>
      <c r="IM24" s="321"/>
      <c r="IN24" s="321"/>
      <c r="IO24" s="321"/>
      <c r="IP24" s="321"/>
      <c r="IQ24" s="321"/>
      <c r="IR24" s="321"/>
      <c r="IS24" s="321"/>
      <c r="IT24" s="321"/>
      <c r="IU24" s="321"/>
      <c r="IV24" s="321"/>
    </row>
    <row r="25" spans="1:256" x14ac:dyDescent="0.3">
      <c r="A25" s="303"/>
      <c r="B25" s="303"/>
      <c r="C25" s="303"/>
      <c r="D25" s="303"/>
      <c r="E25" s="303"/>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c r="IT25" s="56"/>
      <c r="IU25" s="56"/>
      <c r="IV25" s="56"/>
    </row>
    <row r="26" spans="1:256" x14ac:dyDescent="0.3">
      <c r="A26" s="303"/>
      <c r="B26" s="303"/>
      <c r="C26" s="303"/>
      <c r="D26" s="303"/>
      <c r="E26" s="303"/>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c r="IU26" s="56"/>
      <c r="IV26" s="56"/>
    </row>
    <row r="27" spans="1:256" x14ac:dyDescent="0.3">
      <c r="A27" s="303"/>
      <c r="B27" s="303"/>
      <c r="C27" s="303"/>
      <c r="D27" s="303"/>
      <c r="E27" s="303"/>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c r="IU27" s="56"/>
      <c r="IV27" s="56"/>
    </row>
    <row r="28" spans="1:256" x14ac:dyDescent="0.3">
      <c r="A28" s="303"/>
      <c r="B28" s="303"/>
      <c r="C28" s="303"/>
      <c r="D28" s="303"/>
      <c r="E28" s="303"/>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c r="IT28" s="56"/>
      <c r="IU28" s="56"/>
      <c r="IV28" s="56"/>
    </row>
    <row r="29" spans="1:256" x14ac:dyDescent="0.3">
      <c r="A29" s="303"/>
      <c r="B29" s="303"/>
      <c r="C29" s="303"/>
      <c r="D29" s="303"/>
      <c r="E29" s="303"/>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c r="IT29" s="56"/>
      <c r="IU29" s="56"/>
      <c r="IV29" s="56"/>
    </row>
    <row r="30" spans="1:256" x14ac:dyDescent="0.3">
      <c r="A30" s="303"/>
      <c r="B30" s="303"/>
      <c r="C30" s="303"/>
      <c r="D30" s="303"/>
      <c r="E30" s="303"/>
      <c r="F30" s="322"/>
      <c r="G30" s="291"/>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22"/>
      <c r="DL30" s="322"/>
      <c r="DM30" s="322"/>
      <c r="DN30" s="322"/>
      <c r="DO30" s="322"/>
      <c r="DP30" s="322"/>
      <c r="DQ30" s="322"/>
      <c r="DR30" s="322"/>
      <c r="DS30" s="322"/>
      <c r="DT30" s="322"/>
      <c r="DU30" s="322"/>
      <c r="DV30" s="322"/>
      <c r="DW30" s="322"/>
      <c r="DX30" s="322"/>
      <c r="DY30" s="322"/>
      <c r="DZ30" s="322"/>
      <c r="EA30" s="322"/>
      <c r="EB30" s="322"/>
      <c r="EC30" s="322"/>
      <c r="ED30" s="322"/>
      <c r="EE30" s="322"/>
      <c r="EF30" s="322"/>
      <c r="EG30" s="322"/>
      <c r="EH30" s="322"/>
      <c r="EI30" s="322"/>
      <c r="EJ30" s="322"/>
      <c r="EK30" s="322"/>
      <c r="EL30" s="322"/>
      <c r="EM30" s="322"/>
      <c r="EN30" s="322"/>
      <c r="EO30" s="322"/>
      <c r="EP30" s="322"/>
      <c r="EQ30" s="322"/>
      <c r="ER30" s="322"/>
      <c r="ES30" s="322"/>
      <c r="ET30" s="322"/>
      <c r="EU30" s="322"/>
      <c r="EV30" s="322"/>
      <c r="EW30" s="322"/>
      <c r="EX30" s="322"/>
      <c r="EY30" s="322"/>
      <c r="EZ30" s="322"/>
      <c r="FA30" s="322"/>
      <c r="FB30" s="322"/>
      <c r="FC30" s="322"/>
      <c r="FD30" s="322"/>
      <c r="FE30" s="322"/>
      <c r="FF30" s="322"/>
      <c r="FG30" s="322"/>
      <c r="FH30" s="322"/>
      <c r="FI30" s="322"/>
      <c r="FJ30" s="322"/>
      <c r="FK30" s="322"/>
      <c r="FL30" s="322"/>
      <c r="FM30" s="322"/>
      <c r="FN30" s="322"/>
      <c r="FO30" s="322"/>
      <c r="FP30" s="322"/>
      <c r="FQ30" s="322"/>
      <c r="FR30" s="322"/>
      <c r="FS30" s="322"/>
      <c r="FT30" s="322"/>
      <c r="FU30" s="322"/>
      <c r="FV30" s="322"/>
      <c r="FW30" s="322"/>
      <c r="FX30" s="322"/>
      <c r="FY30" s="322"/>
      <c r="FZ30" s="322"/>
      <c r="GA30" s="322"/>
      <c r="GB30" s="322"/>
      <c r="GC30" s="322"/>
      <c r="GD30" s="322"/>
      <c r="GE30" s="322"/>
      <c r="GF30" s="322"/>
      <c r="GG30" s="322"/>
      <c r="GH30" s="322"/>
      <c r="GI30" s="322"/>
      <c r="GJ30" s="322"/>
      <c r="GK30" s="322"/>
      <c r="GL30" s="322"/>
      <c r="GM30" s="322"/>
      <c r="GN30" s="322"/>
      <c r="GO30" s="322"/>
      <c r="GP30" s="322"/>
      <c r="GQ30" s="322"/>
      <c r="GR30" s="322"/>
      <c r="GS30" s="322"/>
      <c r="GT30" s="322"/>
      <c r="GU30" s="322"/>
      <c r="GV30" s="322"/>
      <c r="GW30" s="322"/>
      <c r="GX30" s="322"/>
      <c r="GY30" s="322"/>
      <c r="GZ30" s="322"/>
      <c r="HA30" s="322"/>
      <c r="HB30" s="322"/>
      <c r="HC30" s="322"/>
      <c r="HD30" s="322"/>
      <c r="HE30" s="322"/>
      <c r="HF30" s="322"/>
      <c r="HG30" s="322"/>
      <c r="HH30" s="322"/>
      <c r="HI30" s="322"/>
      <c r="HJ30" s="322"/>
      <c r="HK30" s="322"/>
      <c r="HL30" s="322"/>
      <c r="HM30" s="322"/>
      <c r="HN30" s="322"/>
      <c r="HO30" s="322"/>
      <c r="HP30" s="322"/>
      <c r="HQ30" s="322"/>
      <c r="HR30" s="322"/>
      <c r="HS30" s="322"/>
      <c r="HT30" s="322"/>
      <c r="HU30" s="322"/>
      <c r="HV30" s="322"/>
      <c r="HW30" s="322"/>
      <c r="HX30" s="322"/>
      <c r="HY30" s="322"/>
      <c r="HZ30" s="322"/>
      <c r="IA30" s="322"/>
      <c r="IB30" s="322"/>
      <c r="IC30" s="322"/>
      <c r="ID30" s="322"/>
      <c r="IE30" s="322"/>
      <c r="IF30" s="322"/>
      <c r="IG30" s="322"/>
      <c r="IH30" s="322"/>
      <c r="II30" s="322"/>
      <c r="IJ30" s="322"/>
      <c r="IK30" s="322"/>
      <c r="IL30" s="322"/>
      <c r="IM30" s="322"/>
      <c r="IN30" s="322"/>
      <c r="IO30" s="322"/>
      <c r="IP30" s="322"/>
      <c r="IQ30" s="322"/>
      <c r="IR30" s="322"/>
      <c r="IS30" s="322"/>
      <c r="IT30" s="322"/>
      <c r="IU30" s="322"/>
      <c r="IV30" s="322"/>
    </row>
    <row r="31" spans="1:256" x14ac:dyDescent="0.3">
      <c r="A31" s="303"/>
      <c r="B31" s="303"/>
      <c r="C31" s="303"/>
      <c r="D31" s="303"/>
      <c r="E31" s="303"/>
      <c r="F31" s="321"/>
      <c r="G31" s="293"/>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1"/>
      <c r="CE31" s="321"/>
      <c r="CF31" s="321"/>
      <c r="CG31" s="321"/>
      <c r="CH31" s="321"/>
      <c r="CI31" s="321"/>
      <c r="CJ31" s="321"/>
      <c r="CK31" s="321"/>
      <c r="CL31" s="321"/>
      <c r="CM31" s="321"/>
      <c r="CN31" s="321"/>
      <c r="CO31" s="321"/>
      <c r="CP31" s="321"/>
      <c r="CQ31" s="321"/>
      <c r="CR31" s="321"/>
      <c r="CS31" s="321"/>
      <c r="CT31" s="321"/>
      <c r="CU31" s="321"/>
      <c r="CV31" s="321"/>
      <c r="CW31" s="321"/>
      <c r="CX31" s="321"/>
      <c r="CY31" s="321"/>
      <c r="CZ31" s="321"/>
      <c r="DA31" s="321"/>
      <c r="DB31" s="321"/>
      <c r="DC31" s="321"/>
      <c r="DD31" s="321"/>
      <c r="DE31" s="321"/>
      <c r="DF31" s="321"/>
      <c r="DG31" s="321"/>
      <c r="DH31" s="321"/>
      <c r="DI31" s="321"/>
      <c r="DJ31" s="321"/>
      <c r="DK31" s="321"/>
      <c r="DL31" s="321"/>
      <c r="DM31" s="321"/>
      <c r="DN31" s="321"/>
      <c r="DO31" s="321"/>
      <c r="DP31" s="321"/>
      <c r="DQ31" s="321"/>
      <c r="DR31" s="321"/>
      <c r="DS31" s="321"/>
      <c r="DT31" s="321"/>
      <c r="DU31" s="321"/>
      <c r="DV31" s="321"/>
      <c r="DW31" s="321"/>
      <c r="DX31" s="321"/>
      <c r="DY31" s="321"/>
      <c r="DZ31" s="321"/>
      <c r="EA31" s="321"/>
      <c r="EB31" s="321"/>
      <c r="EC31" s="321"/>
      <c r="ED31" s="321"/>
      <c r="EE31" s="321"/>
      <c r="EF31" s="321"/>
      <c r="EG31" s="321"/>
      <c r="EH31" s="321"/>
      <c r="EI31" s="321"/>
      <c r="EJ31" s="321"/>
      <c r="EK31" s="321"/>
      <c r="EL31" s="321"/>
      <c r="EM31" s="321"/>
      <c r="EN31" s="321"/>
      <c r="EO31" s="321"/>
      <c r="EP31" s="321"/>
      <c r="EQ31" s="321"/>
      <c r="ER31" s="321"/>
      <c r="ES31" s="321"/>
      <c r="ET31" s="321"/>
      <c r="EU31" s="321"/>
      <c r="EV31" s="321"/>
      <c r="EW31" s="321"/>
      <c r="EX31" s="321"/>
      <c r="EY31" s="321"/>
      <c r="EZ31" s="321"/>
      <c r="FA31" s="321"/>
      <c r="FB31" s="321"/>
      <c r="FC31" s="321"/>
      <c r="FD31" s="321"/>
      <c r="FE31" s="321"/>
      <c r="FF31" s="321"/>
      <c r="FG31" s="321"/>
      <c r="FH31" s="321"/>
      <c r="FI31" s="321"/>
      <c r="FJ31" s="321"/>
      <c r="FK31" s="321"/>
      <c r="FL31" s="321"/>
      <c r="FM31" s="321"/>
      <c r="FN31" s="321"/>
      <c r="FO31" s="321"/>
      <c r="FP31" s="321"/>
      <c r="FQ31" s="321"/>
      <c r="FR31" s="321"/>
      <c r="FS31" s="321"/>
      <c r="FT31" s="321"/>
      <c r="FU31" s="321"/>
      <c r="FV31" s="321"/>
      <c r="FW31" s="321"/>
      <c r="FX31" s="321"/>
      <c r="FY31" s="321"/>
      <c r="FZ31" s="321"/>
      <c r="GA31" s="321"/>
      <c r="GB31" s="321"/>
      <c r="GC31" s="321"/>
      <c r="GD31" s="321"/>
      <c r="GE31" s="321"/>
      <c r="GF31" s="321"/>
      <c r="GG31" s="321"/>
      <c r="GH31" s="321"/>
      <c r="GI31" s="321"/>
      <c r="GJ31" s="321"/>
      <c r="GK31" s="321"/>
      <c r="GL31" s="321"/>
      <c r="GM31" s="321"/>
      <c r="GN31" s="321"/>
      <c r="GO31" s="321"/>
      <c r="GP31" s="321"/>
      <c r="GQ31" s="321"/>
      <c r="GR31" s="321"/>
      <c r="GS31" s="321"/>
      <c r="GT31" s="321"/>
      <c r="GU31" s="321"/>
      <c r="GV31" s="321"/>
      <c r="GW31" s="321"/>
      <c r="GX31" s="321"/>
      <c r="GY31" s="321"/>
      <c r="GZ31" s="321"/>
      <c r="HA31" s="321"/>
      <c r="HB31" s="321"/>
      <c r="HC31" s="321"/>
      <c r="HD31" s="321"/>
      <c r="HE31" s="321"/>
      <c r="HF31" s="321"/>
      <c r="HG31" s="321"/>
      <c r="HH31" s="321"/>
      <c r="HI31" s="321"/>
      <c r="HJ31" s="321"/>
      <c r="HK31" s="321"/>
      <c r="HL31" s="321"/>
      <c r="HM31" s="321"/>
      <c r="HN31" s="321"/>
      <c r="HO31" s="321"/>
      <c r="HP31" s="321"/>
      <c r="HQ31" s="321"/>
      <c r="HR31" s="321"/>
      <c r="HS31" s="321"/>
      <c r="HT31" s="321"/>
      <c r="HU31" s="321"/>
      <c r="HV31" s="321"/>
      <c r="HW31" s="321"/>
      <c r="HX31" s="321"/>
      <c r="HY31" s="321"/>
      <c r="HZ31" s="321"/>
      <c r="IA31" s="321"/>
      <c r="IB31" s="321"/>
      <c r="IC31" s="321"/>
      <c r="ID31" s="321"/>
      <c r="IE31" s="321"/>
      <c r="IF31" s="321"/>
      <c r="IG31" s="321"/>
      <c r="IH31" s="321"/>
      <c r="II31" s="321"/>
      <c r="IJ31" s="321"/>
      <c r="IK31" s="321"/>
      <c r="IL31" s="321"/>
      <c r="IM31" s="321"/>
      <c r="IN31" s="321"/>
      <c r="IO31" s="321"/>
      <c r="IP31" s="321"/>
      <c r="IQ31" s="321"/>
      <c r="IR31" s="321"/>
      <c r="IS31" s="321"/>
      <c r="IT31" s="321"/>
      <c r="IU31" s="321"/>
      <c r="IV31" s="321"/>
    </row>
    <row r="32" spans="1:256" x14ac:dyDescent="0.3">
      <c r="A32" s="303"/>
      <c r="B32" s="303"/>
      <c r="C32" s="303"/>
      <c r="D32" s="303"/>
      <c r="E32" s="303"/>
      <c r="F32" s="56"/>
      <c r="G32" s="294"/>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c r="IT32" s="56"/>
      <c r="IU32" s="56"/>
      <c r="IV32" s="56"/>
    </row>
    <row r="33" spans="1:256" x14ac:dyDescent="0.3">
      <c r="A33" s="303"/>
      <c r="B33" s="303"/>
      <c r="C33" s="303"/>
      <c r="D33" s="303"/>
      <c r="E33" s="303"/>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c r="IT33" s="56"/>
      <c r="IU33" s="56"/>
      <c r="IV33" s="56"/>
    </row>
    <row r="34" spans="1:256" x14ac:dyDescent="0.3">
      <c r="A34" s="303"/>
      <c r="B34" s="303"/>
      <c r="C34" s="303"/>
      <c r="D34" s="303"/>
      <c r="E34" s="303"/>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c r="IS34" s="56"/>
      <c r="IT34" s="56"/>
      <c r="IU34" s="56"/>
      <c r="IV34" s="56"/>
    </row>
    <row r="35" spans="1:256" x14ac:dyDescent="0.3">
      <c r="A35" s="303"/>
      <c r="B35" s="303"/>
      <c r="C35" s="303"/>
      <c r="D35" s="303"/>
      <c r="E35" s="303"/>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c r="IQ35" s="56"/>
      <c r="IR35" s="56"/>
      <c r="IS35" s="56"/>
      <c r="IT35" s="56"/>
      <c r="IU35" s="56"/>
      <c r="IV35" s="56"/>
    </row>
    <row r="36" spans="1:256" x14ac:dyDescent="0.3">
      <c r="A36" s="303"/>
      <c r="B36" s="303"/>
      <c r="C36" s="303"/>
      <c r="D36" s="303"/>
      <c r="E36" s="303"/>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56"/>
      <c r="IQ36" s="56"/>
      <c r="IR36" s="56"/>
      <c r="IS36" s="56"/>
      <c r="IT36" s="56"/>
      <c r="IU36" s="56"/>
      <c r="IV36" s="56"/>
    </row>
    <row r="37" spans="1:256" x14ac:dyDescent="0.3">
      <c r="A37" s="303"/>
      <c r="B37" s="303"/>
      <c r="C37" s="303"/>
      <c r="D37" s="303"/>
      <c r="E37" s="303"/>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pans="1:256" x14ac:dyDescent="0.3">
      <c r="A38" s="303"/>
      <c r="B38" s="303"/>
      <c r="C38" s="303"/>
      <c r="D38" s="303"/>
      <c r="E38" s="303"/>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pans="1:256" x14ac:dyDescent="0.3">
      <c r="A39" s="303"/>
      <c r="B39" s="303"/>
      <c r="C39" s="303"/>
      <c r="D39" s="303"/>
      <c r="E39" s="303"/>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row>
    <row r="40" spans="1:256" x14ac:dyDescent="0.3">
      <c r="A40" s="303"/>
      <c r="B40" s="303"/>
      <c r="C40" s="303"/>
      <c r="D40" s="303"/>
      <c r="E40" s="303"/>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row>
    <row r="41" spans="1:256" x14ac:dyDescent="0.3">
      <c r="A41" s="303"/>
      <c r="B41" s="303"/>
      <c r="C41" s="303"/>
      <c r="D41" s="303"/>
      <c r="E41" s="303"/>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row>
    <row r="42" spans="1:256" x14ac:dyDescent="0.3">
      <c r="A42" s="303"/>
      <c r="B42" s="303"/>
      <c r="C42" s="303"/>
      <c r="D42" s="303"/>
      <c r="E42" s="303"/>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row r="43" spans="1:256" x14ac:dyDescent="0.3">
      <c r="A43" s="303"/>
      <c r="B43" s="303"/>
      <c r="C43" s="303"/>
      <c r="D43" s="303"/>
      <c r="E43" s="303"/>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row>
    <row r="44" spans="1:256" x14ac:dyDescent="0.3">
      <c r="A44" s="323"/>
      <c r="B44" s="82"/>
      <c r="C44" s="82"/>
      <c r="D44" s="82"/>
      <c r="E44" s="296"/>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row>
    <row r="45" spans="1:256" x14ac:dyDescent="0.3">
      <c r="A45" s="323"/>
      <c r="B45" s="82"/>
      <c r="C45" s="82"/>
      <c r="D45" s="82"/>
      <c r="E45" s="296"/>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row>
    <row r="46" spans="1:256" x14ac:dyDescent="0.3">
      <c r="A46" s="323"/>
      <c r="B46" s="82"/>
      <c r="C46" s="82"/>
      <c r="D46" s="82"/>
      <c r="E46" s="296"/>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82"/>
      <c r="IC46" s="82"/>
      <c r="ID46" s="82"/>
      <c r="IE46" s="82"/>
      <c r="IF46" s="82"/>
      <c r="IG46" s="82"/>
      <c r="IH46" s="82"/>
      <c r="II46" s="82"/>
      <c r="IJ46" s="82"/>
      <c r="IK46" s="82"/>
      <c r="IL46" s="82"/>
      <c r="IM46" s="82"/>
      <c r="IN46" s="82"/>
      <c r="IO46" s="82"/>
      <c r="IP46" s="82"/>
      <c r="IQ46" s="82"/>
      <c r="IR46" s="82"/>
      <c r="IS46" s="82"/>
      <c r="IT46" s="82"/>
      <c r="IU46" s="82"/>
      <c r="IV46" s="82"/>
    </row>
    <row r="47" spans="1:256" x14ac:dyDescent="0.3">
      <c r="A47" s="323"/>
      <c r="B47" s="82"/>
      <c r="C47" s="82"/>
      <c r="D47" s="324"/>
      <c r="E47" s="296"/>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82"/>
      <c r="IC47" s="82"/>
      <c r="ID47" s="82"/>
      <c r="IE47" s="82"/>
      <c r="IF47" s="82"/>
      <c r="IG47" s="82"/>
      <c r="IH47" s="82"/>
      <c r="II47" s="82"/>
      <c r="IJ47" s="82"/>
      <c r="IK47" s="82"/>
      <c r="IL47" s="82"/>
      <c r="IM47" s="82"/>
      <c r="IN47" s="82"/>
      <c r="IO47" s="82"/>
      <c r="IP47" s="82"/>
      <c r="IQ47" s="82"/>
      <c r="IR47" s="82"/>
      <c r="IS47" s="82"/>
      <c r="IT47" s="82"/>
      <c r="IU47" s="82"/>
      <c r="IV47" s="82"/>
    </row>
    <row r="48" spans="1:256" x14ac:dyDescent="0.3">
      <c r="A48" s="323"/>
      <c r="B48" s="82"/>
      <c r="C48" s="82"/>
      <c r="D48" s="82"/>
      <c r="E48" s="296"/>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82"/>
      <c r="IC48" s="82"/>
      <c r="ID48" s="82"/>
      <c r="IE48" s="82"/>
      <c r="IF48" s="82"/>
      <c r="IG48" s="82"/>
      <c r="IH48" s="82"/>
      <c r="II48" s="82"/>
      <c r="IJ48" s="82"/>
      <c r="IK48" s="82"/>
      <c r="IL48" s="82"/>
      <c r="IM48" s="82"/>
      <c r="IN48" s="82"/>
      <c r="IO48" s="82"/>
      <c r="IP48" s="82"/>
      <c r="IQ48" s="82"/>
      <c r="IR48" s="82"/>
      <c r="IS48" s="82"/>
      <c r="IT48" s="82"/>
      <c r="IU48" s="82"/>
      <c r="IV48" s="82"/>
    </row>
    <row r="49" spans="1:256" x14ac:dyDescent="0.3">
      <c r="A49" s="323"/>
      <c r="B49" s="82"/>
      <c r="C49" s="82"/>
      <c r="D49" s="82"/>
      <c r="E49" s="296"/>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c r="GH49" s="82"/>
      <c r="GI49" s="82"/>
      <c r="GJ49" s="82"/>
      <c r="GK49" s="82"/>
      <c r="GL49" s="82"/>
      <c r="GM49" s="82"/>
      <c r="GN49" s="82"/>
      <c r="GO49" s="82"/>
      <c r="GP49" s="82"/>
      <c r="GQ49" s="82"/>
      <c r="GR49" s="82"/>
      <c r="GS49" s="82"/>
      <c r="GT49" s="82"/>
      <c r="GU49" s="82"/>
      <c r="GV49" s="82"/>
      <c r="GW49" s="82"/>
      <c r="GX49" s="82"/>
      <c r="GY49" s="82"/>
      <c r="GZ49" s="82"/>
      <c r="HA49" s="82"/>
      <c r="HB49" s="82"/>
      <c r="HC49" s="82"/>
      <c r="HD49" s="82"/>
      <c r="HE49" s="82"/>
      <c r="HF49" s="82"/>
      <c r="HG49" s="82"/>
      <c r="HH49" s="82"/>
      <c r="HI49" s="82"/>
      <c r="HJ49" s="82"/>
      <c r="HK49" s="82"/>
      <c r="HL49" s="82"/>
      <c r="HM49" s="82"/>
      <c r="HN49" s="82"/>
      <c r="HO49" s="82"/>
      <c r="HP49" s="82"/>
      <c r="HQ49" s="82"/>
      <c r="HR49" s="82"/>
      <c r="HS49" s="82"/>
      <c r="HT49" s="82"/>
      <c r="HU49" s="82"/>
      <c r="HV49" s="82"/>
      <c r="HW49" s="82"/>
      <c r="HX49" s="82"/>
      <c r="HY49" s="82"/>
      <c r="HZ49" s="82"/>
      <c r="IA49" s="82"/>
      <c r="IB49" s="82"/>
      <c r="IC49" s="82"/>
      <c r="ID49" s="82"/>
      <c r="IE49" s="82"/>
      <c r="IF49" s="82"/>
      <c r="IG49" s="82"/>
      <c r="IH49" s="82"/>
      <c r="II49" s="82"/>
      <c r="IJ49" s="82"/>
      <c r="IK49" s="82"/>
      <c r="IL49" s="82"/>
      <c r="IM49" s="82"/>
      <c r="IN49" s="82"/>
      <c r="IO49" s="82"/>
      <c r="IP49" s="82"/>
      <c r="IQ49" s="82"/>
      <c r="IR49" s="82"/>
      <c r="IS49" s="82"/>
      <c r="IT49" s="82"/>
      <c r="IU49" s="82"/>
      <c r="IV49" s="82"/>
    </row>
    <row r="50" spans="1:256" x14ac:dyDescent="0.3">
      <c r="A50" s="323"/>
      <c r="B50" s="82"/>
      <c r="C50" s="82"/>
      <c r="D50" s="82"/>
      <c r="E50" s="296"/>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c r="GH50" s="82"/>
      <c r="GI50" s="82"/>
      <c r="GJ50" s="82"/>
      <c r="GK50" s="82"/>
      <c r="GL50" s="82"/>
      <c r="GM50" s="82"/>
      <c r="GN50" s="82"/>
      <c r="GO50" s="82"/>
      <c r="GP50" s="82"/>
      <c r="GQ50" s="82"/>
      <c r="GR50" s="82"/>
      <c r="GS50" s="82"/>
      <c r="GT50" s="82"/>
      <c r="GU50" s="82"/>
      <c r="GV50" s="82"/>
      <c r="GW50" s="82"/>
      <c r="GX50" s="82"/>
      <c r="GY50" s="82"/>
      <c r="GZ50" s="82"/>
      <c r="HA50" s="82"/>
      <c r="HB50" s="82"/>
      <c r="HC50" s="82"/>
      <c r="HD50" s="82"/>
      <c r="HE50" s="82"/>
      <c r="HF50" s="82"/>
      <c r="HG50" s="82"/>
      <c r="HH50" s="82"/>
      <c r="HI50" s="82"/>
      <c r="HJ50" s="82"/>
      <c r="HK50" s="82"/>
      <c r="HL50" s="82"/>
      <c r="HM50" s="82"/>
      <c r="HN50" s="82"/>
      <c r="HO50" s="82"/>
      <c r="HP50" s="82"/>
      <c r="HQ50" s="82"/>
      <c r="HR50" s="82"/>
      <c r="HS50" s="82"/>
      <c r="HT50" s="82"/>
      <c r="HU50" s="82"/>
      <c r="HV50" s="82"/>
      <c r="HW50" s="82"/>
      <c r="HX50" s="82"/>
      <c r="HY50" s="82"/>
      <c r="HZ50" s="82"/>
      <c r="IA50" s="82"/>
      <c r="IB50" s="82"/>
      <c r="IC50" s="82"/>
      <c r="ID50" s="82"/>
      <c r="IE50" s="82"/>
      <c r="IF50" s="82"/>
      <c r="IG50" s="82"/>
      <c r="IH50" s="82"/>
      <c r="II50" s="82"/>
      <c r="IJ50" s="82"/>
      <c r="IK50" s="82"/>
      <c r="IL50" s="82"/>
      <c r="IM50" s="82"/>
      <c r="IN50" s="82"/>
      <c r="IO50" s="82"/>
      <c r="IP50" s="82"/>
      <c r="IQ50" s="82"/>
      <c r="IR50" s="82"/>
      <c r="IS50" s="82"/>
      <c r="IT50" s="82"/>
      <c r="IU50" s="82"/>
      <c r="IV50" s="82"/>
    </row>
    <row r="51" spans="1:256" x14ac:dyDescent="0.3">
      <c r="A51" s="323"/>
      <c r="B51" s="82"/>
      <c r="C51" s="82"/>
      <c r="D51" s="82"/>
      <c r="E51" s="296"/>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c r="GH51" s="82"/>
      <c r="GI51" s="82"/>
      <c r="GJ51" s="82"/>
      <c r="GK51" s="82"/>
      <c r="GL51" s="82"/>
      <c r="GM51" s="82"/>
      <c r="GN51" s="82"/>
      <c r="GO51" s="82"/>
      <c r="GP51" s="82"/>
      <c r="GQ51" s="82"/>
      <c r="GR51" s="82"/>
      <c r="GS51" s="82"/>
      <c r="GT51" s="82"/>
      <c r="GU51" s="82"/>
      <c r="GV51" s="82"/>
      <c r="GW51" s="82"/>
      <c r="GX51" s="82"/>
      <c r="GY51" s="82"/>
      <c r="GZ51" s="82"/>
      <c r="HA51" s="82"/>
      <c r="HB51" s="82"/>
      <c r="HC51" s="82"/>
      <c r="HD51" s="82"/>
      <c r="HE51" s="82"/>
      <c r="HF51" s="82"/>
      <c r="HG51" s="82"/>
      <c r="HH51" s="82"/>
      <c r="HI51" s="82"/>
      <c r="HJ51" s="82"/>
      <c r="HK51" s="82"/>
      <c r="HL51" s="82"/>
      <c r="HM51" s="82"/>
      <c r="HN51" s="82"/>
      <c r="HO51" s="82"/>
      <c r="HP51" s="82"/>
      <c r="HQ51" s="82"/>
      <c r="HR51" s="82"/>
      <c r="HS51" s="82"/>
      <c r="HT51" s="82"/>
      <c r="HU51" s="82"/>
      <c r="HV51" s="82"/>
      <c r="HW51" s="82"/>
      <c r="HX51" s="82"/>
      <c r="HY51" s="82"/>
      <c r="HZ51" s="82"/>
      <c r="IA51" s="82"/>
      <c r="IB51" s="82"/>
      <c r="IC51" s="82"/>
      <c r="ID51" s="82"/>
      <c r="IE51" s="82"/>
      <c r="IF51" s="82"/>
      <c r="IG51" s="82"/>
      <c r="IH51" s="82"/>
      <c r="II51" s="82"/>
      <c r="IJ51" s="82"/>
      <c r="IK51" s="82"/>
      <c r="IL51" s="82"/>
      <c r="IM51" s="82"/>
      <c r="IN51" s="82"/>
      <c r="IO51" s="82"/>
      <c r="IP51" s="82"/>
      <c r="IQ51" s="82"/>
      <c r="IR51" s="82"/>
      <c r="IS51" s="82"/>
      <c r="IT51" s="82"/>
      <c r="IU51" s="82"/>
      <c r="IV51" s="82"/>
    </row>
    <row r="52" spans="1:256" x14ac:dyDescent="0.3">
      <c r="A52" s="323"/>
      <c r="B52" s="82"/>
      <c r="C52" s="82"/>
      <c r="D52" s="82"/>
      <c r="E52" s="296"/>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O52" s="82"/>
      <c r="FP52" s="82"/>
      <c r="FQ52" s="82"/>
      <c r="FR52" s="82"/>
      <c r="FS52" s="82"/>
      <c r="FT52" s="82"/>
      <c r="FU52" s="82"/>
      <c r="FV52" s="82"/>
      <c r="FW52" s="82"/>
      <c r="FX52" s="82"/>
      <c r="FY52" s="82"/>
      <c r="FZ52" s="82"/>
      <c r="GA52" s="82"/>
      <c r="GB52" s="82"/>
      <c r="GC52" s="82"/>
      <c r="GD52" s="82"/>
      <c r="GE52" s="82"/>
      <c r="GF52" s="82"/>
      <c r="GG52" s="82"/>
      <c r="GH52" s="82"/>
      <c r="GI52" s="82"/>
      <c r="GJ52" s="82"/>
      <c r="GK52" s="82"/>
      <c r="GL52" s="82"/>
      <c r="GM52" s="82"/>
      <c r="GN52" s="82"/>
      <c r="GO52" s="82"/>
      <c r="GP52" s="82"/>
      <c r="GQ52" s="82"/>
      <c r="GR52" s="82"/>
      <c r="GS52" s="82"/>
      <c r="GT52" s="82"/>
      <c r="GU52" s="82"/>
      <c r="GV52" s="82"/>
      <c r="GW52" s="82"/>
      <c r="GX52" s="82"/>
      <c r="GY52" s="82"/>
      <c r="GZ52" s="82"/>
      <c r="HA52" s="82"/>
      <c r="HB52" s="82"/>
      <c r="HC52" s="82"/>
      <c r="HD52" s="82"/>
      <c r="HE52" s="82"/>
      <c r="HF52" s="82"/>
      <c r="HG52" s="82"/>
      <c r="HH52" s="82"/>
      <c r="HI52" s="82"/>
      <c r="HJ52" s="82"/>
      <c r="HK52" s="82"/>
      <c r="HL52" s="82"/>
      <c r="HM52" s="82"/>
      <c r="HN52" s="82"/>
      <c r="HO52" s="82"/>
      <c r="HP52" s="82"/>
      <c r="HQ52" s="82"/>
      <c r="HR52" s="82"/>
      <c r="HS52" s="82"/>
      <c r="HT52" s="82"/>
      <c r="HU52" s="82"/>
      <c r="HV52" s="82"/>
      <c r="HW52" s="82"/>
      <c r="HX52" s="82"/>
      <c r="HY52" s="82"/>
      <c r="HZ52" s="82"/>
      <c r="IA52" s="82"/>
      <c r="IB52" s="82"/>
      <c r="IC52" s="82"/>
      <c r="ID52" s="82"/>
      <c r="IE52" s="82"/>
      <c r="IF52" s="82"/>
      <c r="IG52" s="82"/>
      <c r="IH52" s="82"/>
      <c r="II52" s="82"/>
      <c r="IJ52" s="82"/>
      <c r="IK52" s="82"/>
      <c r="IL52" s="82"/>
      <c r="IM52" s="82"/>
      <c r="IN52" s="82"/>
      <c r="IO52" s="82"/>
      <c r="IP52" s="82"/>
      <c r="IQ52" s="82"/>
      <c r="IR52" s="82"/>
      <c r="IS52" s="82"/>
      <c r="IT52" s="82"/>
      <c r="IU52" s="82"/>
      <c r="IV52" s="82"/>
    </row>
    <row r="53" spans="1:256" x14ac:dyDescent="0.3">
      <c r="A53" s="323"/>
      <c r="B53" s="82"/>
      <c r="C53" s="82"/>
      <c r="D53" s="82"/>
      <c r="E53" s="296"/>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c r="HL53" s="82"/>
      <c r="HM53" s="82"/>
      <c r="HN53" s="82"/>
      <c r="HO53" s="82"/>
      <c r="HP53" s="82"/>
      <c r="HQ53" s="82"/>
      <c r="HR53" s="82"/>
      <c r="HS53" s="82"/>
      <c r="HT53" s="82"/>
      <c r="HU53" s="82"/>
      <c r="HV53" s="82"/>
      <c r="HW53" s="82"/>
      <c r="HX53" s="82"/>
      <c r="HY53" s="82"/>
      <c r="HZ53" s="82"/>
      <c r="IA53" s="82"/>
      <c r="IB53" s="82"/>
      <c r="IC53" s="82"/>
      <c r="ID53" s="82"/>
      <c r="IE53" s="82"/>
      <c r="IF53" s="82"/>
      <c r="IG53" s="82"/>
      <c r="IH53" s="82"/>
      <c r="II53" s="82"/>
      <c r="IJ53" s="82"/>
      <c r="IK53" s="82"/>
      <c r="IL53" s="82"/>
      <c r="IM53" s="82"/>
      <c r="IN53" s="82"/>
      <c r="IO53" s="82"/>
      <c r="IP53" s="82"/>
      <c r="IQ53" s="82"/>
      <c r="IR53" s="82"/>
      <c r="IS53" s="82"/>
      <c r="IT53" s="82"/>
      <c r="IU53" s="82"/>
      <c r="IV53" s="82"/>
    </row>
    <row r="54" spans="1:256" x14ac:dyDescent="0.3">
      <c r="A54" s="323"/>
      <c r="B54" s="82"/>
      <c r="C54" s="82"/>
      <c r="D54" s="82"/>
      <c r="E54" s="296"/>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O54" s="82"/>
      <c r="FP54" s="82"/>
      <c r="FQ54" s="82"/>
      <c r="FR54" s="82"/>
      <c r="FS54" s="82"/>
      <c r="FT54" s="82"/>
      <c r="FU54" s="82"/>
      <c r="FV54" s="82"/>
      <c r="FW54" s="82"/>
      <c r="FX54" s="82"/>
      <c r="FY54" s="82"/>
      <c r="FZ54" s="82"/>
      <c r="GA54" s="82"/>
      <c r="GB54" s="82"/>
      <c r="GC54" s="82"/>
      <c r="GD54" s="82"/>
      <c r="GE54" s="82"/>
      <c r="GF54" s="82"/>
      <c r="GG54" s="82"/>
      <c r="GH54" s="82"/>
      <c r="GI54" s="82"/>
      <c r="GJ54" s="82"/>
      <c r="GK54" s="82"/>
      <c r="GL54" s="82"/>
      <c r="GM54" s="82"/>
      <c r="GN54" s="82"/>
      <c r="GO54" s="82"/>
      <c r="GP54" s="82"/>
      <c r="GQ54" s="82"/>
      <c r="GR54" s="82"/>
      <c r="GS54" s="82"/>
      <c r="GT54" s="82"/>
      <c r="GU54" s="82"/>
      <c r="GV54" s="82"/>
      <c r="GW54" s="82"/>
      <c r="GX54" s="82"/>
      <c r="GY54" s="82"/>
      <c r="GZ54" s="82"/>
      <c r="HA54" s="82"/>
      <c r="HB54" s="82"/>
      <c r="HC54" s="82"/>
      <c r="HD54" s="82"/>
      <c r="HE54" s="82"/>
      <c r="HF54" s="82"/>
      <c r="HG54" s="82"/>
      <c r="HH54" s="82"/>
      <c r="HI54" s="82"/>
      <c r="HJ54" s="82"/>
      <c r="HK54" s="82"/>
      <c r="HL54" s="82"/>
      <c r="HM54" s="82"/>
      <c r="HN54" s="82"/>
      <c r="HO54" s="82"/>
      <c r="HP54" s="82"/>
      <c r="HQ54" s="82"/>
      <c r="HR54" s="82"/>
      <c r="HS54" s="82"/>
      <c r="HT54" s="82"/>
      <c r="HU54" s="82"/>
      <c r="HV54" s="82"/>
      <c r="HW54" s="82"/>
      <c r="HX54" s="82"/>
      <c r="HY54" s="82"/>
      <c r="HZ54" s="82"/>
      <c r="IA54" s="82"/>
      <c r="IB54" s="82"/>
      <c r="IC54" s="82"/>
      <c r="ID54" s="82"/>
      <c r="IE54" s="82"/>
      <c r="IF54" s="82"/>
      <c r="IG54" s="82"/>
      <c r="IH54" s="82"/>
      <c r="II54" s="82"/>
      <c r="IJ54" s="82"/>
      <c r="IK54" s="82"/>
      <c r="IL54" s="82"/>
      <c r="IM54" s="82"/>
      <c r="IN54" s="82"/>
      <c r="IO54" s="82"/>
      <c r="IP54" s="82"/>
      <c r="IQ54" s="82"/>
      <c r="IR54" s="82"/>
      <c r="IS54" s="82"/>
      <c r="IT54" s="82"/>
      <c r="IU54" s="82"/>
      <c r="IV54" s="82"/>
    </row>
    <row r="55" spans="1:256" x14ac:dyDescent="0.3">
      <c r="A55" s="323"/>
      <c r="B55" s="82"/>
      <c r="C55" s="82"/>
      <c r="D55" s="82"/>
      <c r="E55" s="296"/>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c r="HL55" s="82"/>
      <c r="HM55" s="82"/>
      <c r="HN55" s="82"/>
      <c r="HO55" s="82"/>
      <c r="HP55" s="82"/>
      <c r="HQ55" s="82"/>
      <c r="HR55" s="82"/>
      <c r="HS55" s="82"/>
      <c r="HT55" s="82"/>
      <c r="HU55" s="82"/>
      <c r="HV55" s="82"/>
      <c r="HW55" s="82"/>
      <c r="HX55" s="82"/>
      <c r="HY55" s="82"/>
      <c r="HZ55" s="82"/>
      <c r="IA55" s="82"/>
      <c r="IB55" s="82"/>
      <c r="IC55" s="82"/>
      <c r="ID55" s="82"/>
      <c r="IE55" s="82"/>
      <c r="IF55" s="82"/>
      <c r="IG55" s="82"/>
      <c r="IH55" s="82"/>
      <c r="II55" s="82"/>
      <c r="IJ55" s="82"/>
      <c r="IK55" s="82"/>
      <c r="IL55" s="82"/>
      <c r="IM55" s="82"/>
      <c r="IN55" s="82"/>
      <c r="IO55" s="82"/>
      <c r="IP55" s="82"/>
      <c r="IQ55" s="82"/>
      <c r="IR55" s="82"/>
      <c r="IS55" s="82"/>
      <c r="IT55" s="82"/>
      <c r="IU55" s="82"/>
      <c r="IV55" s="82"/>
    </row>
    <row r="56" spans="1:256" x14ac:dyDescent="0.3">
      <c r="A56" s="323"/>
      <c r="B56" s="82"/>
      <c r="C56" s="82"/>
      <c r="D56" s="82"/>
      <c r="E56" s="296"/>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82"/>
      <c r="GB56" s="82"/>
      <c r="GC56" s="82"/>
      <c r="GD56" s="82"/>
      <c r="GE56" s="82"/>
      <c r="GF56" s="82"/>
      <c r="GG56" s="82"/>
      <c r="GH56" s="82"/>
      <c r="GI56" s="82"/>
      <c r="GJ56" s="82"/>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row>
    <row r="57" spans="1:256" x14ac:dyDescent="0.3">
      <c r="A57" s="323"/>
      <c r="B57" s="82"/>
      <c r="C57" s="82"/>
      <c r="D57" s="82"/>
      <c r="E57" s="296"/>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82"/>
      <c r="GB57" s="82"/>
      <c r="GC57" s="82"/>
      <c r="GD57" s="82"/>
      <c r="GE57" s="82"/>
      <c r="GF57" s="82"/>
      <c r="GG57" s="82"/>
      <c r="GH57" s="82"/>
      <c r="GI57" s="82"/>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row>
    <row r="58" spans="1:256" x14ac:dyDescent="0.3">
      <c r="A58" s="323"/>
      <c r="B58" s="82"/>
      <c r="C58" s="82"/>
      <c r="D58" s="82"/>
      <c r="E58" s="296"/>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82"/>
      <c r="GE58" s="82"/>
      <c r="GF58" s="82"/>
      <c r="GG58" s="82"/>
      <c r="GH58" s="82"/>
      <c r="GI58" s="82"/>
      <c r="GJ58" s="82"/>
      <c r="GK58" s="82"/>
      <c r="GL58" s="82"/>
      <c r="GM58" s="82"/>
      <c r="GN58" s="82"/>
      <c r="GO58" s="82"/>
      <c r="GP58" s="82"/>
      <c r="GQ58" s="82"/>
      <c r="GR58" s="82"/>
      <c r="GS58" s="82"/>
      <c r="GT58" s="82"/>
      <c r="GU58" s="82"/>
      <c r="GV58" s="82"/>
      <c r="GW58" s="82"/>
      <c r="GX58" s="82"/>
      <c r="GY58" s="82"/>
      <c r="GZ58" s="82"/>
      <c r="HA58" s="82"/>
      <c r="HB58" s="82"/>
      <c r="HC58" s="82"/>
      <c r="HD58" s="82"/>
      <c r="HE58" s="82"/>
      <c r="HF58" s="82"/>
      <c r="HG58" s="82"/>
      <c r="HH58" s="82"/>
      <c r="HI58" s="82"/>
      <c r="HJ58" s="82"/>
      <c r="HK58" s="82"/>
      <c r="HL58" s="82"/>
      <c r="HM58" s="82"/>
      <c r="HN58" s="82"/>
      <c r="HO58" s="82"/>
      <c r="HP58" s="82"/>
      <c r="HQ58" s="82"/>
      <c r="HR58" s="82"/>
      <c r="HS58" s="82"/>
      <c r="HT58" s="82"/>
      <c r="HU58" s="82"/>
      <c r="HV58" s="82"/>
      <c r="HW58" s="82"/>
      <c r="HX58" s="82"/>
      <c r="HY58" s="82"/>
      <c r="HZ58" s="82"/>
      <c r="IA58" s="82"/>
      <c r="IB58" s="82"/>
      <c r="IC58" s="82"/>
      <c r="ID58" s="82"/>
      <c r="IE58" s="82"/>
      <c r="IF58" s="82"/>
      <c r="IG58" s="82"/>
      <c r="IH58" s="82"/>
      <c r="II58" s="82"/>
      <c r="IJ58" s="82"/>
      <c r="IK58" s="82"/>
      <c r="IL58" s="82"/>
      <c r="IM58" s="82"/>
      <c r="IN58" s="82"/>
      <c r="IO58" s="82"/>
      <c r="IP58" s="82"/>
      <c r="IQ58" s="82"/>
      <c r="IR58" s="82"/>
      <c r="IS58" s="82"/>
      <c r="IT58" s="82"/>
      <c r="IU58" s="82"/>
      <c r="IV58" s="82"/>
    </row>
    <row r="59" spans="1:256" x14ac:dyDescent="0.3">
      <c r="A59" s="323"/>
      <c r="B59" s="82"/>
      <c r="C59" s="82"/>
      <c r="D59" s="82"/>
      <c r="E59" s="296"/>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c r="EO59" s="82"/>
      <c r="EP59" s="82"/>
      <c r="EQ59" s="82"/>
      <c r="ER59" s="82"/>
      <c r="ES59" s="82"/>
      <c r="ET59" s="82"/>
      <c r="EU59" s="82"/>
      <c r="EV59" s="82"/>
      <c r="EW59" s="82"/>
      <c r="EX59" s="82"/>
      <c r="EY59" s="82"/>
      <c r="EZ59" s="82"/>
      <c r="FA59" s="82"/>
      <c r="FB59" s="82"/>
      <c r="FC59" s="82"/>
      <c r="FD59" s="82"/>
      <c r="FE59" s="82"/>
      <c r="FF59" s="82"/>
      <c r="FG59" s="82"/>
      <c r="FH59" s="82"/>
      <c r="FI59" s="82"/>
      <c r="FJ59" s="82"/>
      <c r="FK59" s="82"/>
      <c r="FL59" s="82"/>
      <c r="FM59" s="82"/>
      <c r="FN59" s="82"/>
      <c r="FO59" s="82"/>
      <c r="FP59" s="82"/>
      <c r="FQ59" s="82"/>
      <c r="FR59" s="82"/>
      <c r="FS59" s="82"/>
      <c r="FT59" s="82"/>
      <c r="FU59" s="82"/>
      <c r="FV59" s="82"/>
      <c r="FW59" s="82"/>
      <c r="FX59" s="82"/>
      <c r="FY59" s="82"/>
      <c r="FZ59" s="82"/>
      <c r="GA59" s="82"/>
      <c r="GB59" s="82"/>
      <c r="GC59" s="82"/>
      <c r="GD59" s="82"/>
      <c r="GE59" s="82"/>
      <c r="GF59" s="82"/>
      <c r="GG59" s="82"/>
      <c r="GH59" s="82"/>
      <c r="GI59" s="82"/>
      <c r="GJ59" s="82"/>
      <c r="GK59" s="82"/>
      <c r="GL59" s="82"/>
      <c r="GM59" s="82"/>
      <c r="GN59" s="82"/>
      <c r="GO59" s="82"/>
      <c r="GP59" s="82"/>
      <c r="GQ59" s="82"/>
      <c r="GR59" s="82"/>
      <c r="GS59" s="82"/>
      <c r="GT59" s="82"/>
      <c r="GU59" s="82"/>
      <c r="GV59" s="82"/>
      <c r="GW59" s="82"/>
      <c r="GX59" s="82"/>
      <c r="GY59" s="82"/>
      <c r="GZ59" s="82"/>
      <c r="HA59" s="82"/>
      <c r="HB59" s="82"/>
      <c r="HC59" s="82"/>
      <c r="HD59" s="82"/>
      <c r="HE59" s="82"/>
      <c r="HF59" s="82"/>
      <c r="HG59" s="82"/>
      <c r="HH59" s="82"/>
      <c r="HI59" s="82"/>
      <c r="HJ59" s="82"/>
      <c r="HK59" s="82"/>
      <c r="HL59" s="82"/>
      <c r="HM59" s="82"/>
      <c r="HN59" s="82"/>
      <c r="HO59" s="82"/>
      <c r="HP59" s="82"/>
      <c r="HQ59" s="82"/>
      <c r="HR59" s="82"/>
      <c r="HS59" s="82"/>
      <c r="HT59" s="82"/>
      <c r="HU59" s="82"/>
      <c r="HV59" s="82"/>
      <c r="HW59" s="82"/>
      <c r="HX59" s="82"/>
      <c r="HY59" s="82"/>
      <c r="HZ59" s="82"/>
      <c r="IA59" s="82"/>
      <c r="IB59" s="82"/>
      <c r="IC59" s="82"/>
      <c r="ID59" s="82"/>
      <c r="IE59" s="82"/>
      <c r="IF59" s="82"/>
      <c r="IG59" s="82"/>
      <c r="IH59" s="82"/>
      <c r="II59" s="82"/>
      <c r="IJ59" s="82"/>
      <c r="IK59" s="82"/>
      <c r="IL59" s="82"/>
      <c r="IM59" s="82"/>
      <c r="IN59" s="82"/>
      <c r="IO59" s="82"/>
      <c r="IP59" s="82"/>
      <c r="IQ59" s="82"/>
      <c r="IR59" s="82"/>
      <c r="IS59" s="82"/>
      <c r="IT59" s="82"/>
      <c r="IU59" s="82"/>
      <c r="IV59" s="82"/>
    </row>
    <row r="60" spans="1:256" x14ac:dyDescent="0.3">
      <c r="A60" s="323"/>
      <c r="B60" s="82"/>
      <c r="C60" s="82"/>
      <c r="D60" s="82"/>
      <c r="E60" s="296"/>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row>
    <row r="61" spans="1:256" x14ac:dyDescent="0.3">
      <c r="A61" s="323"/>
      <c r="B61" s="82"/>
      <c r="C61" s="82"/>
      <c r="D61" s="82"/>
      <c r="E61" s="296"/>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c r="EO61" s="82"/>
      <c r="EP61" s="82"/>
      <c r="EQ61" s="82"/>
      <c r="ER61" s="82"/>
      <c r="ES61" s="82"/>
      <c r="ET61" s="82"/>
      <c r="EU61" s="82"/>
      <c r="EV61" s="82"/>
      <c r="EW61" s="82"/>
      <c r="EX61" s="82"/>
      <c r="EY61" s="82"/>
      <c r="EZ61" s="82"/>
      <c r="FA61" s="82"/>
      <c r="FB61" s="82"/>
      <c r="FC61" s="82"/>
      <c r="FD61" s="82"/>
      <c r="FE61" s="82"/>
      <c r="FF61" s="82"/>
      <c r="FG61" s="82"/>
      <c r="FH61" s="82"/>
      <c r="FI61" s="82"/>
      <c r="FJ61" s="82"/>
      <c r="FK61" s="82"/>
      <c r="FL61" s="82"/>
      <c r="FM61" s="82"/>
      <c r="FN61" s="82"/>
      <c r="FO61" s="82"/>
      <c r="FP61" s="82"/>
      <c r="FQ61" s="82"/>
      <c r="FR61" s="82"/>
      <c r="FS61" s="82"/>
      <c r="FT61" s="82"/>
      <c r="FU61" s="82"/>
      <c r="FV61" s="82"/>
      <c r="FW61" s="82"/>
      <c r="FX61" s="82"/>
      <c r="FY61" s="82"/>
      <c r="FZ61" s="82"/>
      <c r="GA61" s="82"/>
      <c r="GB61" s="82"/>
      <c r="GC61" s="82"/>
      <c r="GD61" s="82"/>
      <c r="GE61" s="82"/>
      <c r="GF61" s="82"/>
      <c r="GG61" s="82"/>
      <c r="GH61" s="82"/>
      <c r="GI61" s="82"/>
      <c r="GJ61" s="82"/>
      <c r="GK61" s="82"/>
      <c r="GL61" s="82"/>
      <c r="GM61" s="82"/>
      <c r="GN61" s="82"/>
      <c r="GO61" s="82"/>
      <c r="GP61" s="82"/>
      <c r="GQ61" s="82"/>
      <c r="GR61" s="82"/>
      <c r="GS61" s="82"/>
      <c r="GT61" s="82"/>
      <c r="GU61" s="82"/>
      <c r="GV61" s="82"/>
      <c r="GW61" s="82"/>
      <c r="GX61" s="82"/>
      <c r="GY61" s="82"/>
      <c r="GZ61" s="82"/>
      <c r="HA61" s="82"/>
      <c r="HB61" s="82"/>
      <c r="HC61" s="82"/>
      <c r="HD61" s="82"/>
      <c r="HE61" s="82"/>
      <c r="HF61" s="82"/>
      <c r="HG61" s="82"/>
      <c r="HH61" s="82"/>
      <c r="HI61" s="82"/>
      <c r="HJ61" s="82"/>
      <c r="HK61" s="82"/>
      <c r="HL61" s="82"/>
      <c r="HM61" s="82"/>
      <c r="HN61" s="82"/>
      <c r="HO61" s="82"/>
      <c r="HP61" s="82"/>
      <c r="HQ61" s="82"/>
      <c r="HR61" s="82"/>
      <c r="HS61" s="82"/>
      <c r="HT61" s="82"/>
      <c r="HU61" s="82"/>
      <c r="HV61" s="82"/>
      <c r="HW61" s="82"/>
      <c r="HX61" s="82"/>
      <c r="HY61" s="82"/>
      <c r="HZ61" s="82"/>
      <c r="IA61" s="82"/>
      <c r="IB61" s="82"/>
      <c r="IC61" s="82"/>
      <c r="ID61" s="82"/>
      <c r="IE61" s="82"/>
      <c r="IF61" s="82"/>
      <c r="IG61" s="82"/>
      <c r="IH61" s="82"/>
      <c r="II61" s="82"/>
      <c r="IJ61" s="82"/>
      <c r="IK61" s="82"/>
      <c r="IL61" s="82"/>
      <c r="IM61" s="82"/>
      <c r="IN61" s="82"/>
      <c r="IO61" s="82"/>
      <c r="IP61" s="82"/>
      <c r="IQ61" s="82"/>
      <c r="IR61" s="82"/>
      <c r="IS61" s="82"/>
      <c r="IT61" s="82"/>
      <c r="IU61" s="82"/>
      <c r="IV61" s="82"/>
    </row>
    <row r="62" spans="1:256" x14ac:dyDescent="0.3">
      <c r="A62" s="323"/>
      <c r="B62" s="82"/>
      <c r="C62" s="82"/>
      <c r="D62" s="82"/>
      <c r="E62" s="296"/>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c r="EO62" s="82"/>
      <c r="EP62" s="82"/>
      <c r="EQ62" s="82"/>
      <c r="ER62" s="82"/>
      <c r="ES62" s="82"/>
      <c r="ET62" s="82"/>
      <c r="EU62" s="82"/>
      <c r="EV62" s="82"/>
      <c r="EW62" s="82"/>
      <c r="EX62" s="82"/>
      <c r="EY62" s="82"/>
      <c r="EZ62" s="82"/>
      <c r="FA62" s="82"/>
      <c r="FB62" s="82"/>
      <c r="FC62" s="82"/>
      <c r="FD62" s="82"/>
      <c r="FE62" s="82"/>
      <c r="FF62" s="82"/>
      <c r="FG62" s="82"/>
      <c r="FH62" s="82"/>
      <c r="FI62" s="82"/>
      <c r="FJ62" s="82"/>
      <c r="FK62" s="82"/>
      <c r="FL62" s="82"/>
      <c r="FM62" s="82"/>
      <c r="FN62" s="82"/>
      <c r="FO62" s="82"/>
      <c r="FP62" s="82"/>
      <c r="FQ62" s="82"/>
      <c r="FR62" s="82"/>
      <c r="FS62" s="82"/>
      <c r="FT62" s="82"/>
      <c r="FU62" s="82"/>
      <c r="FV62" s="82"/>
      <c r="FW62" s="82"/>
      <c r="FX62" s="82"/>
      <c r="FY62" s="82"/>
      <c r="FZ62" s="82"/>
      <c r="GA62" s="82"/>
      <c r="GB62" s="82"/>
      <c r="GC62" s="82"/>
      <c r="GD62" s="82"/>
      <c r="GE62" s="82"/>
      <c r="GF62" s="82"/>
      <c r="GG62" s="82"/>
      <c r="GH62" s="82"/>
      <c r="GI62" s="82"/>
      <c r="GJ62" s="82"/>
      <c r="GK62" s="82"/>
      <c r="GL62" s="82"/>
      <c r="GM62" s="82"/>
      <c r="GN62" s="82"/>
      <c r="GO62" s="82"/>
      <c r="GP62" s="82"/>
      <c r="GQ62" s="82"/>
      <c r="GR62" s="82"/>
      <c r="GS62" s="82"/>
      <c r="GT62" s="82"/>
      <c r="GU62" s="82"/>
      <c r="GV62" s="82"/>
      <c r="GW62" s="82"/>
      <c r="GX62" s="82"/>
      <c r="GY62" s="82"/>
      <c r="GZ62" s="82"/>
      <c r="HA62" s="82"/>
      <c r="HB62" s="82"/>
      <c r="HC62" s="82"/>
      <c r="HD62" s="82"/>
      <c r="HE62" s="82"/>
      <c r="HF62" s="82"/>
      <c r="HG62" s="82"/>
      <c r="HH62" s="82"/>
      <c r="HI62" s="82"/>
      <c r="HJ62" s="82"/>
      <c r="HK62" s="82"/>
      <c r="HL62" s="82"/>
      <c r="HM62" s="82"/>
      <c r="HN62" s="82"/>
      <c r="HO62" s="82"/>
      <c r="HP62" s="82"/>
      <c r="HQ62" s="82"/>
      <c r="HR62" s="82"/>
      <c r="HS62" s="82"/>
      <c r="HT62" s="82"/>
      <c r="HU62" s="82"/>
      <c r="HV62" s="82"/>
      <c r="HW62" s="82"/>
      <c r="HX62" s="82"/>
      <c r="HY62" s="82"/>
      <c r="HZ62" s="82"/>
      <c r="IA62" s="82"/>
      <c r="IB62" s="82"/>
      <c r="IC62" s="82"/>
      <c r="ID62" s="82"/>
      <c r="IE62" s="82"/>
      <c r="IF62" s="82"/>
      <c r="IG62" s="82"/>
      <c r="IH62" s="82"/>
      <c r="II62" s="82"/>
      <c r="IJ62" s="82"/>
      <c r="IK62" s="82"/>
      <c r="IL62" s="82"/>
      <c r="IM62" s="82"/>
      <c r="IN62" s="82"/>
      <c r="IO62" s="82"/>
      <c r="IP62" s="82"/>
      <c r="IQ62" s="82"/>
      <c r="IR62" s="82"/>
      <c r="IS62" s="82"/>
      <c r="IT62" s="82"/>
      <c r="IU62" s="82"/>
      <c r="IV62" s="82"/>
    </row>
    <row r="63" spans="1:256" x14ac:dyDescent="0.3">
      <c r="A63" s="323"/>
      <c r="B63" s="82"/>
      <c r="C63" s="82"/>
      <c r="D63" s="82"/>
      <c r="E63" s="296"/>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c r="EO63" s="82"/>
      <c r="EP63" s="82"/>
      <c r="EQ63" s="82"/>
      <c r="ER63" s="82"/>
      <c r="ES63" s="82"/>
      <c r="ET63" s="82"/>
      <c r="EU63" s="82"/>
      <c r="EV63" s="82"/>
      <c r="EW63" s="82"/>
      <c r="EX63" s="82"/>
      <c r="EY63" s="82"/>
      <c r="EZ63" s="82"/>
      <c r="FA63" s="82"/>
      <c r="FB63" s="82"/>
      <c r="FC63" s="82"/>
      <c r="FD63" s="82"/>
      <c r="FE63" s="82"/>
      <c r="FF63" s="82"/>
      <c r="FG63" s="82"/>
      <c r="FH63" s="82"/>
      <c r="FI63" s="82"/>
      <c r="FJ63" s="82"/>
      <c r="FK63" s="82"/>
      <c r="FL63" s="82"/>
      <c r="FM63" s="82"/>
      <c r="FN63" s="82"/>
      <c r="FO63" s="82"/>
      <c r="FP63" s="82"/>
      <c r="FQ63" s="82"/>
      <c r="FR63" s="82"/>
      <c r="FS63" s="82"/>
      <c r="FT63" s="82"/>
      <c r="FU63" s="82"/>
      <c r="FV63" s="82"/>
      <c r="FW63" s="82"/>
      <c r="FX63" s="82"/>
      <c r="FY63" s="82"/>
      <c r="FZ63" s="82"/>
      <c r="GA63" s="82"/>
      <c r="GB63" s="82"/>
      <c r="GC63" s="82"/>
      <c r="GD63" s="82"/>
      <c r="GE63" s="82"/>
      <c r="GF63" s="82"/>
      <c r="GG63" s="82"/>
      <c r="GH63" s="82"/>
      <c r="GI63" s="82"/>
      <c r="GJ63" s="82"/>
      <c r="GK63" s="82"/>
      <c r="GL63" s="82"/>
      <c r="GM63" s="82"/>
      <c r="GN63" s="82"/>
      <c r="GO63" s="82"/>
      <c r="GP63" s="82"/>
      <c r="GQ63" s="82"/>
      <c r="GR63" s="82"/>
      <c r="GS63" s="82"/>
      <c r="GT63" s="82"/>
      <c r="GU63" s="82"/>
      <c r="GV63" s="82"/>
      <c r="GW63" s="82"/>
      <c r="GX63" s="82"/>
      <c r="GY63" s="82"/>
      <c r="GZ63" s="82"/>
      <c r="HA63" s="82"/>
      <c r="HB63" s="82"/>
      <c r="HC63" s="82"/>
      <c r="HD63" s="82"/>
      <c r="HE63" s="82"/>
      <c r="HF63" s="82"/>
      <c r="HG63" s="82"/>
      <c r="HH63" s="82"/>
      <c r="HI63" s="82"/>
      <c r="HJ63" s="82"/>
      <c r="HK63" s="82"/>
      <c r="HL63" s="82"/>
      <c r="HM63" s="82"/>
      <c r="HN63" s="82"/>
      <c r="HO63" s="82"/>
      <c r="HP63" s="82"/>
      <c r="HQ63" s="82"/>
      <c r="HR63" s="82"/>
      <c r="HS63" s="82"/>
      <c r="HT63" s="82"/>
      <c r="HU63" s="82"/>
      <c r="HV63" s="82"/>
      <c r="HW63" s="82"/>
      <c r="HX63" s="82"/>
      <c r="HY63" s="82"/>
      <c r="HZ63" s="82"/>
      <c r="IA63" s="82"/>
      <c r="IB63" s="82"/>
      <c r="IC63" s="82"/>
      <c r="ID63" s="82"/>
      <c r="IE63" s="82"/>
      <c r="IF63" s="82"/>
      <c r="IG63" s="82"/>
      <c r="IH63" s="82"/>
      <c r="II63" s="82"/>
      <c r="IJ63" s="82"/>
      <c r="IK63" s="82"/>
      <c r="IL63" s="82"/>
      <c r="IM63" s="82"/>
      <c r="IN63" s="82"/>
      <c r="IO63" s="82"/>
      <c r="IP63" s="82"/>
      <c r="IQ63" s="82"/>
      <c r="IR63" s="82"/>
      <c r="IS63" s="82"/>
      <c r="IT63" s="82"/>
      <c r="IU63" s="82"/>
      <c r="IV63" s="82"/>
    </row>
    <row r="64" spans="1:256" x14ac:dyDescent="0.3">
      <c r="A64" s="323"/>
      <c r="B64" s="82"/>
      <c r="C64" s="82"/>
      <c r="D64" s="82"/>
      <c r="E64" s="296"/>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c r="EO64" s="82"/>
      <c r="EP64" s="82"/>
      <c r="EQ64" s="82"/>
      <c r="ER64" s="82"/>
      <c r="ES64" s="82"/>
      <c r="ET64" s="82"/>
      <c r="EU64" s="82"/>
      <c r="EV64" s="82"/>
      <c r="EW64" s="82"/>
      <c r="EX64" s="82"/>
      <c r="EY64" s="82"/>
      <c r="EZ64" s="82"/>
      <c r="FA64" s="82"/>
      <c r="FB64" s="82"/>
      <c r="FC64" s="82"/>
      <c r="FD64" s="82"/>
      <c r="FE64" s="82"/>
      <c r="FF64" s="82"/>
      <c r="FG64" s="82"/>
      <c r="FH64" s="82"/>
      <c r="FI64" s="82"/>
      <c r="FJ64" s="82"/>
      <c r="FK64" s="82"/>
      <c r="FL64" s="82"/>
      <c r="FM64" s="82"/>
      <c r="FN64" s="82"/>
      <c r="FO64" s="82"/>
      <c r="FP64" s="82"/>
      <c r="FQ64" s="82"/>
      <c r="FR64" s="82"/>
      <c r="FS64" s="82"/>
      <c r="FT64" s="82"/>
      <c r="FU64" s="82"/>
      <c r="FV64" s="82"/>
      <c r="FW64" s="82"/>
      <c r="FX64" s="82"/>
      <c r="FY64" s="82"/>
      <c r="FZ64" s="82"/>
      <c r="GA64" s="82"/>
      <c r="GB64" s="82"/>
      <c r="GC64" s="82"/>
      <c r="GD64" s="82"/>
      <c r="GE64" s="82"/>
      <c r="GF64" s="82"/>
      <c r="GG64" s="82"/>
      <c r="GH64" s="82"/>
      <c r="GI64" s="82"/>
      <c r="GJ64" s="82"/>
      <c r="GK64" s="82"/>
      <c r="GL64" s="82"/>
      <c r="GM64" s="82"/>
      <c r="GN64" s="82"/>
      <c r="GO64" s="82"/>
      <c r="GP64" s="82"/>
      <c r="GQ64" s="82"/>
      <c r="GR64" s="82"/>
      <c r="GS64" s="82"/>
      <c r="GT64" s="82"/>
      <c r="GU64" s="82"/>
      <c r="GV64" s="82"/>
      <c r="GW64" s="82"/>
      <c r="GX64" s="82"/>
      <c r="GY64" s="82"/>
      <c r="GZ64" s="82"/>
      <c r="HA64" s="82"/>
      <c r="HB64" s="82"/>
      <c r="HC64" s="82"/>
      <c r="HD64" s="82"/>
      <c r="HE64" s="82"/>
      <c r="HF64" s="82"/>
      <c r="HG64" s="82"/>
      <c r="HH64" s="82"/>
      <c r="HI64" s="82"/>
      <c r="HJ64" s="82"/>
      <c r="HK64" s="82"/>
      <c r="HL64" s="82"/>
      <c r="HM64" s="82"/>
      <c r="HN64" s="82"/>
      <c r="HO64" s="82"/>
      <c r="HP64" s="82"/>
      <c r="HQ64" s="82"/>
      <c r="HR64" s="82"/>
      <c r="HS64" s="82"/>
      <c r="HT64" s="82"/>
      <c r="HU64" s="82"/>
      <c r="HV64" s="82"/>
      <c r="HW64" s="82"/>
      <c r="HX64" s="82"/>
      <c r="HY64" s="82"/>
      <c r="HZ64" s="82"/>
      <c r="IA64" s="82"/>
      <c r="IB64" s="82"/>
      <c r="IC64" s="82"/>
      <c r="ID64" s="82"/>
      <c r="IE64" s="82"/>
      <c r="IF64" s="82"/>
      <c r="IG64" s="82"/>
      <c r="IH64" s="82"/>
      <c r="II64" s="82"/>
      <c r="IJ64" s="82"/>
      <c r="IK64" s="82"/>
      <c r="IL64" s="82"/>
      <c r="IM64" s="82"/>
      <c r="IN64" s="82"/>
      <c r="IO64" s="82"/>
      <c r="IP64" s="82"/>
      <c r="IQ64" s="82"/>
      <c r="IR64" s="82"/>
      <c r="IS64" s="82"/>
      <c r="IT64" s="82"/>
      <c r="IU64" s="82"/>
      <c r="IV64" s="82"/>
    </row>
    <row r="85" spans="1:5" x14ac:dyDescent="0.3">
      <c r="A85" s="300"/>
      <c r="E85" s="300"/>
    </row>
    <row r="86" spans="1:5" x14ac:dyDescent="0.3">
      <c r="A86" s="300"/>
      <c r="E86" s="300"/>
    </row>
    <row r="87" spans="1:5" x14ac:dyDescent="0.3">
      <c r="A87" s="300"/>
      <c r="E87" s="300"/>
    </row>
    <row r="88" spans="1:5" x14ac:dyDescent="0.3">
      <c r="A88" s="300"/>
      <c r="E88" s="300"/>
    </row>
  </sheetData>
  <mergeCells count="4">
    <mergeCell ref="A1:E1"/>
    <mergeCell ref="A2:E2"/>
    <mergeCell ref="A3:E3"/>
    <mergeCell ref="A13:E13"/>
  </mergeCells>
  <pageMargins left="1.1811023622047245" right="0.78740157480314965" top="0.78740157480314965" bottom="0.78740157480314965" header="0.31496062992125984" footer="0.31496062992125984"/>
  <pageSetup paperSize="9" scale="8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C7" sqref="C7"/>
    </sheetView>
  </sheetViews>
  <sheetFormatPr defaultRowHeight="15" x14ac:dyDescent="0.25"/>
  <cols>
    <col min="1" max="1" width="7" style="256" customWidth="1"/>
    <col min="2" max="2" width="32.85546875" style="256" customWidth="1"/>
    <col min="3" max="3" width="17.7109375" style="256" customWidth="1"/>
    <col min="4" max="8" width="17.7109375" style="253" customWidth="1"/>
    <col min="9" max="10" width="11.28515625" style="253" bestFit="1" customWidth="1"/>
    <col min="11" max="252" width="9.140625" style="253"/>
    <col min="253" max="253" width="4.28515625" style="253" customWidth="1"/>
    <col min="254" max="254" width="14.5703125" style="253" customWidth="1"/>
    <col min="255" max="255" width="34.140625" style="253" customWidth="1"/>
    <col min="256" max="258" width="10" style="253" bestFit="1" customWidth="1"/>
    <col min="259" max="265" width="11.28515625" style="253" bestFit="1" customWidth="1"/>
    <col min="266" max="266" width="11.140625" style="253" customWidth="1"/>
    <col min="267" max="508" width="9.140625" style="253"/>
    <col min="509" max="509" width="4.28515625" style="253" customWidth="1"/>
    <col min="510" max="510" width="14.5703125" style="253" customWidth="1"/>
    <col min="511" max="511" width="34.140625" style="253" customWidth="1"/>
    <col min="512" max="514" width="10" style="253" bestFit="1" customWidth="1"/>
    <col min="515" max="521" width="11.28515625" style="253" bestFit="1" customWidth="1"/>
    <col min="522" max="522" width="11.140625" style="253" customWidth="1"/>
    <col min="523" max="764" width="9.140625" style="253"/>
    <col min="765" max="765" width="4.28515625" style="253" customWidth="1"/>
    <col min="766" max="766" width="14.5703125" style="253" customWidth="1"/>
    <col min="767" max="767" width="34.140625" style="253" customWidth="1"/>
    <col min="768" max="770" width="10" style="253" bestFit="1" customWidth="1"/>
    <col min="771" max="777" width="11.28515625" style="253" bestFit="1" customWidth="1"/>
    <col min="778" max="778" width="11.140625" style="253" customWidth="1"/>
    <col min="779" max="1020" width="9.140625" style="253"/>
    <col min="1021" max="1021" width="4.28515625" style="253" customWidth="1"/>
    <col min="1022" max="1022" width="14.5703125" style="253" customWidth="1"/>
    <col min="1023" max="1023" width="34.140625" style="253" customWidth="1"/>
    <col min="1024" max="1026" width="10" style="253" bestFit="1" customWidth="1"/>
    <col min="1027" max="1033" width="11.28515625" style="253" bestFit="1" customWidth="1"/>
    <col min="1034" max="1034" width="11.140625" style="253" customWidth="1"/>
    <col min="1035" max="1276" width="9.140625" style="253"/>
    <col min="1277" max="1277" width="4.28515625" style="253" customWidth="1"/>
    <col min="1278" max="1278" width="14.5703125" style="253" customWidth="1"/>
    <col min="1279" max="1279" width="34.140625" style="253" customWidth="1"/>
    <col min="1280" max="1282" width="10" style="253" bestFit="1" customWidth="1"/>
    <col min="1283" max="1289" width="11.28515625" style="253" bestFit="1" customWidth="1"/>
    <col min="1290" max="1290" width="11.140625" style="253" customWidth="1"/>
    <col min="1291" max="1532" width="9.140625" style="253"/>
    <col min="1533" max="1533" width="4.28515625" style="253" customWidth="1"/>
    <col min="1534" max="1534" width="14.5703125" style="253" customWidth="1"/>
    <col min="1535" max="1535" width="34.140625" style="253" customWidth="1"/>
    <col min="1536" max="1538" width="10" style="253" bestFit="1" customWidth="1"/>
    <col min="1539" max="1545" width="11.28515625" style="253" bestFit="1" customWidth="1"/>
    <col min="1546" max="1546" width="11.140625" style="253" customWidth="1"/>
    <col min="1547" max="1788" width="9.140625" style="253"/>
    <col min="1789" max="1789" width="4.28515625" style="253" customWidth="1"/>
    <col min="1790" max="1790" width="14.5703125" style="253" customWidth="1"/>
    <col min="1791" max="1791" width="34.140625" style="253" customWidth="1"/>
    <col min="1792" max="1794" width="10" style="253" bestFit="1" customWidth="1"/>
    <col min="1795" max="1801" width="11.28515625" style="253" bestFit="1" customWidth="1"/>
    <col min="1802" max="1802" width="11.140625" style="253" customWidth="1"/>
    <col min="1803" max="2044" width="9.140625" style="253"/>
    <col min="2045" max="2045" width="4.28515625" style="253" customWidth="1"/>
    <col min="2046" max="2046" width="14.5703125" style="253" customWidth="1"/>
    <col min="2047" max="2047" width="34.140625" style="253" customWidth="1"/>
    <col min="2048" max="2050" width="10" style="253" bestFit="1" customWidth="1"/>
    <col min="2051" max="2057" width="11.28515625" style="253" bestFit="1" customWidth="1"/>
    <col min="2058" max="2058" width="11.140625" style="253" customWidth="1"/>
    <col min="2059" max="2300" width="9.140625" style="253"/>
    <col min="2301" max="2301" width="4.28515625" style="253" customWidth="1"/>
    <col min="2302" max="2302" width="14.5703125" style="253" customWidth="1"/>
    <col min="2303" max="2303" width="34.140625" style="253" customWidth="1"/>
    <col min="2304" max="2306" width="10" style="253" bestFit="1" customWidth="1"/>
    <col min="2307" max="2313" width="11.28515625" style="253" bestFit="1" customWidth="1"/>
    <col min="2314" max="2314" width="11.140625" style="253" customWidth="1"/>
    <col min="2315" max="2556" width="9.140625" style="253"/>
    <col min="2557" max="2557" width="4.28515625" style="253" customWidth="1"/>
    <col min="2558" max="2558" width="14.5703125" style="253" customWidth="1"/>
    <col min="2559" max="2559" width="34.140625" style="253" customWidth="1"/>
    <col min="2560" max="2562" width="10" style="253" bestFit="1" customWidth="1"/>
    <col min="2563" max="2569" width="11.28515625" style="253" bestFit="1" customWidth="1"/>
    <col min="2570" max="2570" width="11.140625" style="253" customWidth="1"/>
    <col min="2571" max="2812" width="9.140625" style="253"/>
    <col min="2813" max="2813" width="4.28515625" style="253" customWidth="1"/>
    <col min="2814" max="2814" width="14.5703125" style="253" customWidth="1"/>
    <col min="2815" max="2815" width="34.140625" style="253" customWidth="1"/>
    <col min="2816" max="2818" width="10" style="253" bestFit="1" customWidth="1"/>
    <col min="2819" max="2825" width="11.28515625" style="253" bestFit="1" customWidth="1"/>
    <col min="2826" max="2826" width="11.140625" style="253" customWidth="1"/>
    <col min="2827" max="3068" width="9.140625" style="253"/>
    <col min="3069" max="3069" width="4.28515625" style="253" customWidth="1"/>
    <col min="3070" max="3070" width="14.5703125" style="253" customWidth="1"/>
    <col min="3071" max="3071" width="34.140625" style="253" customWidth="1"/>
    <col min="3072" max="3074" width="10" style="253" bestFit="1" customWidth="1"/>
    <col min="3075" max="3081" width="11.28515625" style="253" bestFit="1" customWidth="1"/>
    <col min="3082" max="3082" width="11.140625" style="253" customWidth="1"/>
    <col min="3083" max="3324" width="9.140625" style="253"/>
    <col min="3325" max="3325" width="4.28515625" style="253" customWidth="1"/>
    <col min="3326" max="3326" width="14.5703125" style="253" customWidth="1"/>
    <col min="3327" max="3327" width="34.140625" style="253" customWidth="1"/>
    <col min="3328" max="3330" width="10" style="253" bestFit="1" customWidth="1"/>
    <col min="3331" max="3337" width="11.28515625" style="253" bestFit="1" customWidth="1"/>
    <col min="3338" max="3338" width="11.140625" style="253" customWidth="1"/>
    <col min="3339" max="3580" width="9.140625" style="253"/>
    <col min="3581" max="3581" width="4.28515625" style="253" customWidth="1"/>
    <col min="3582" max="3582" width="14.5703125" style="253" customWidth="1"/>
    <col min="3583" max="3583" width="34.140625" style="253" customWidth="1"/>
    <col min="3584" max="3586" width="10" style="253" bestFit="1" customWidth="1"/>
    <col min="3587" max="3593" width="11.28515625" style="253" bestFit="1" customWidth="1"/>
    <col min="3594" max="3594" width="11.140625" style="253" customWidth="1"/>
    <col min="3595" max="3836" width="9.140625" style="253"/>
    <col min="3837" max="3837" width="4.28515625" style="253" customWidth="1"/>
    <col min="3838" max="3838" width="14.5703125" style="253" customWidth="1"/>
    <col min="3839" max="3839" width="34.140625" style="253" customWidth="1"/>
    <col min="3840" max="3842" width="10" style="253" bestFit="1" customWidth="1"/>
    <col min="3843" max="3849" width="11.28515625" style="253" bestFit="1" customWidth="1"/>
    <col min="3850" max="3850" width="11.140625" style="253" customWidth="1"/>
    <col min="3851" max="4092" width="9.140625" style="253"/>
    <col min="4093" max="4093" width="4.28515625" style="253" customWidth="1"/>
    <col min="4094" max="4094" width="14.5703125" style="253" customWidth="1"/>
    <col min="4095" max="4095" width="34.140625" style="253" customWidth="1"/>
    <col min="4096" max="4098" width="10" style="253" bestFit="1" customWidth="1"/>
    <col min="4099" max="4105" width="11.28515625" style="253" bestFit="1" customWidth="1"/>
    <col min="4106" max="4106" width="11.140625" style="253" customWidth="1"/>
    <col min="4107" max="4348" width="9.140625" style="253"/>
    <col min="4349" max="4349" width="4.28515625" style="253" customWidth="1"/>
    <col min="4350" max="4350" width="14.5703125" style="253" customWidth="1"/>
    <col min="4351" max="4351" width="34.140625" style="253" customWidth="1"/>
    <col min="4352" max="4354" width="10" style="253" bestFit="1" customWidth="1"/>
    <col min="4355" max="4361" width="11.28515625" style="253" bestFit="1" customWidth="1"/>
    <col min="4362" max="4362" width="11.140625" style="253" customWidth="1"/>
    <col min="4363" max="4604" width="9.140625" style="253"/>
    <col min="4605" max="4605" width="4.28515625" style="253" customWidth="1"/>
    <col min="4606" max="4606" width="14.5703125" style="253" customWidth="1"/>
    <col min="4607" max="4607" width="34.140625" style="253" customWidth="1"/>
    <col min="4608" max="4610" width="10" style="253" bestFit="1" customWidth="1"/>
    <col min="4611" max="4617" width="11.28515625" style="253" bestFit="1" customWidth="1"/>
    <col min="4618" max="4618" width="11.140625" style="253" customWidth="1"/>
    <col min="4619" max="4860" width="9.140625" style="253"/>
    <col min="4861" max="4861" width="4.28515625" style="253" customWidth="1"/>
    <col min="4862" max="4862" width="14.5703125" style="253" customWidth="1"/>
    <col min="4863" max="4863" width="34.140625" style="253" customWidth="1"/>
    <col min="4864" max="4866" width="10" style="253" bestFit="1" customWidth="1"/>
    <col min="4867" max="4873" width="11.28515625" style="253" bestFit="1" customWidth="1"/>
    <col min="4874" max="4874" width="11.140625" style="253" customWidth="1"/>
    <col min="4875" max="5116" width="9.140625" style="253"/>
    <col min="5117" max="5117" width="4.28515625" style="253" customWidth="1"/>
    <col min="5118" max="5118" width="14.5703125" style="253" customWidth="1"/>
    <col min="5119" max="5119" width="34.140625" style="253" customWidth="1"/>
    <col min="5120" max="5122" width="10" style="253" bestFit="1" customWidth="1"/>
    <col min="5123" max="5129" width="11.28515625" style="253" bestFit="1" customWidth="1"/>
    <col min="5130" max="5130" width="11.140625" style="253" customWidth="1"/>
    <col min="5131" max="5372" width="9.140625" style="253"/>
    <col min="5373" max="5373" width="4.28515625" style="253" customWidth="1"/>
    <col min="5374" max="5374" width="14.5703125" style="253" customWidth="1"/>
    <col min="5375" max="5375" width="34.140625" style="253" customWidth="1"/>
    <col min="5376" max="5378" width="10" style="253" bestFit="1" customWidth="1"/>
    <col min="5379" max="5385" width="11.28515625" style="253" bestFit="1" customWidth="1"/>
    <col min="5386" max="5386" width="11.140625" style="253" customWidth="1"/>
    <col min="5387" max="5628" width="9.140625" style="253"/>
    <col min="5629" max="5629" width="4.28515625" style="253" customWidth="1"/>
    <col min="5630" max="5630" width="14.5703125" style="253" customWidth="1"/>
    <col min="5631" max="5631" width="34.140625" style="253" customWidth="1"/>
    <col min="5632" max="5634" width="10" style="253" bestFit="1" customWidth="1"/>
    <col min="5635" max="5641" width="11.28515625" style="253" bestFit="1" customWidth="1"/>
    <col min="5642" max="5642" width="11.140625" style="253" customWidth="1"/>
    <col min="5643" max="5884" width="9.140625" style="253"/>
    <col min="5885" max="5885" width="4.28515625" style="253" customWidth="1"/>
    <col min="5886" max="5886" width="14.5703125" style="253" customWidth="1"/>
    <col min="5887" max="5887" width="34.140625" style="253" customWidth="1"/>
    <col min="5888" max="5890" width="10" style="253" bestFit="1" customWidth="1"/>
    <col min="5891" max="5897" width="11.28515625" style="253" bestFit="1" customWidth="1"/>
    <col min="5898" max="5898" width="11.140625" style="253" customWidth="1"/>
    <col min="5899" max="6140" width="9.140625" style="253"/>
    <col min="6141" max="6141" width="4.28515625" style="253" customWidth="1"/>
    <col min="6142" max="6142" width="14.5703125" style="253" customWidth="1"/>
    <col min="6143" max="6143" width="34.140625" style="253" customWidth="1"/>
    <col min="6144" max="6146" width="10" style="253" bestFit="1" customWidth="1"/>
    <col min="6147" max="6153" width="11.28515625" style="253" bestFit="1" customWidth="1"/>
    <col min="6154" max="6154" width="11.140625" style="253" customWidth="1"/>
    <col min="6155" max="6396" width="9.140625" style="253"/>
    <col min="6397" max="6397" width="4.28515625" style="253" customWidth="1"/>
    <col min="6398" max="6398" width="14.5703125" style="253" customWidth="1"/>
    <col min="6399" max="6399" width="34.140625" style="253" customWidth="1"/>
    <col min="6400" max="6402" width="10" style="253" bestFit="1" customWidth="1"/>
    <col min="6403" max="6409" width="11.28515625" style="253" bestFit="1" customWidth="1"/>
    <col min="6410" max="6410" width="11.140625" style="253" customWidth="1"/>
    <col min="6411" max="6652" width="9.140625" style="253"/>
    <col min="6653" max="6653" width="4.28515625" style="253" customWidth="1"/>
    <col min="6654" max="6654" width="14.5703125" style="253" customWidth="1"/>
    <col min="6655" max="6655" width="34.140625" style="253" customWidth="1"/>
    <col min="6656" max="6658" width="10" style="253" bestFit="1" customWidth="1"/>
    <col min="6659" max="6665" width="11.28515625" style="253" bestFit="1" customWidth="1"/>
    <col min="6666" max="6666" width="11.140625" style="253" customWidth="1"/>
    <col min="6667" max="6908" width="9.140625" style="253"/>
    <col min="6909" max="6909" width="4.28515625" style="253" customWidth="1"/>
    <col min="6910" max="6910" width="14.5703125" style="253" customWidth="1"/>
    <col min="6911" max="6911" width="34.140625" style="253" customWidth="1"/>
    <col min="6912" max="6914" width="10" style="253" bestFit="1" customWidth="1"/>
    <col min="6915" max="6921" width="11.28515625" style="253" bestFit="1" customWidth="1"/>
    <col min="6922" max="6922" width="11.140625" style="253" customWidth="1"/>
    <col min="6923" max="7164" width="9.140625" style="253"/>
    <col min="7165" max="7165" width="4.28515625" style="253" customWidth="1"/>
    <col min="7166" max="7166" width="14.5703125" style="253" customWidth="1"/>
    <col min="7167" max="7167" width="34.140625" style="253" customWidth="1"/>
    <col min="7168" max="7170" width="10" style="253" bestFit="1" customWidth="1"/>
    <col min="7171" max="7177" width="11.28515625" style="253" bestFit="1" customWidth="1"/>
    <col min="7178" max="7178" width="11.140625" style="253" customWidth="1"/>
    <col min="7179" max="7420" width="9.140625" style="253"/>
    <col min="7421" max="7421" width="4.28515625" style="253" customWidth="1"/>
    <col min="7422" max="7422" width="14.5703125" style="253" customWidth="1"/>
    <col min="7423" max="7423" width="34.140625" style="253" customWidth="1"/>
    <col min="7424" max="7426" width="10" style="253" bestFit="1" customWidth="1"/>
    <col min="7427" max="7433" width="11.28515625" style="253" bestFit="1" customWidth="1"/>
    <col min="7434" max="7434" width="11.140625" style="253" customWidth="1"/>
    <col min="7435" max="7676" width="9.140625" style="253"/>
    <col min="7677" max="7677" width="4.28515625" style="253" customWidth="1"/>
    <col min="7678" max="7678" width="14.5703125" style="253" customWidth="1"/>
    <col min="7679" max="7679" width="34.140625" style="253" customWidth="1"/>
    <col min="7680" max="7682" width="10" style="253" bestFit="1" customWidth="1"/>
    <col min="7683" max="7689" width="11.28515625" style="253" bestFit="1" customWidth="1"/>
    <col min="7690" max="7690" width="11.140625" style="253" customWidth="1"/>
    <col min="7691" max="7932" width="9.140625" style="253"/>
    <col min="7933" max="7933" width="4.28515625" style="253" customWidth="1"/>
    <col min="7934" max="7934" width="14.5703125" style="253" customWidth="1"/>
    <col min="7935" max="7935" width="34.140625" style="253" customWidth="1"/>
    <col min="7936" max="7938" width="10" style="253" bestFit="1" customWidth="1"/>
    <col min="7939" max="7945" width="11.28515625" style="253" bestFit="1" customWidth="1"/>
    <col min="7946" max="7946" width="11.140625" style="253" customWidth="1"/>
    <col min="7947" max="8188" width="9.140625" style="253"/>
    <col min="8189" max="8189" width="4.28515625" style="253" customWidth="1"/>
    <col min="8190" max="8190" width="14.5703125" style="253" customWidth="1"/>
    <col min="8191" max="8191" width="34.140625" style="253" customWidth="1"/>
    <col min="8192" max="8194" width="10" style="253" bestFit="1" customWidth="1"/>
    <col min="8195" max="8201" width="11.28515625" style="253" bestFit="1" customWidth="1"/>
    <col min="8202" max="8202" width="11.140625" style="253" customWidth="1"/>
    <col min="8203" max="8444" width="9.140625" style="253"/>
    <col min="8445" max="8445" width="4.28515625" style="253" customWidth="1"/>
    <col min="8446" max="8446" width="14.5703125" style="253" customWidth="1"/>
    <col min="8447" max="8447" width="34.140625" style="253" customWidth="1"/>
    <col min="8448" max="8450" width="10" style="253" bestFit="1" customWidth="1"/>
    <col min="8451" max="8457" width="11.28515625" style="253" bestFit="1" customWidth="1"/>
    <col min="8458" max="8458" width="11.140625" style="253" customWidth="1"/>
    <col min="8459" max="8700" width="9.140625" style="253"/>
    <col min="8701" max="8701" width="4.28515625" style="253" customWidth="1"/>
    <col min="8702" max="8702" width="14.5703125" style="253" customWidth="1"/>
    <col min="8703" max="8703" width="34.140625" style="253" customWidth="1"/>
    <col min="8704" max="8706" width="10" style="253" bestFit="1" customWidth="1"/>
    <col min="8707" max="8713" width="11.28515625" style="253" bestFit="1" customWidth="1"/>
    <col min="8714" max="8714" width="11.140625" style="253" customWidth="1"/>
    <col min="8715" max="8956" width="9.140625" style="253"/>
    <col min="8957" max="8957" width="4.28515625" style="253" customWidth="1"/>
    <col min="8958" max="8958" width="14.5703125" style="253" customWidth="1"/>
    <col min="8959" max="8959" width="34.140625" style="253" customWidth="1"/>
    <col min="8960" max="8962" width="10" style="253" bestFit="1" customWidth="1"/>
    <col min="8963" max="8969" width="11.28515625" style="253" bestFit="1" customWidth="1"/>
    <col min="8970" max="8970" width="11.140625" style="253" customWidth="1"/>
    <col min="8971" max="9212" width="9.140625" style="253"/>
    <col min="9213" max="9213" width="4.28515625" style="253" customWidth="1"/>
    <col min="9214" max="9214" width="14.5703125" style="253" customWidth="1"/>
    <col min="9215" max="9215" width="34.140625" style="253" customWidth="1"/>
    <col min="9216" max="9218" width="10" style="253" bestFit="1" customWidth="1"/>
    <col min="9219" max="9225" width="11.28515625" style="253" bestFit="1" customWidth="1"/>
    <col min="9226" max="9226" width="11.140625" style="253" customWidth="1"/>
    <col min="9227" max="9468" width="9.140625" style="253"/>
    <col min="9469" max="9469" width="4.28515625" style="253" customWidth="1"/>
    <col min="9470" max="9470" width="14.5703125" style="253" customWidth="1"/>
    <col min="9471" max="9471" width="34.140625" style="253" customWidth="1"/>
    <col min="9472" max="9474" width="10" style="253" bestFit="1" customWidth="1"/>
    <col min="9475" max="9481" width="11.28515625" style="253" bestFit="1" customWidth="1"/>
    <col min="9482" max="9482" width="11.140625" style="253" customWidth="1"/>
    <col min="9483" max="9724" width="9.140625" style="253"/>
    <col min="9725" max="9725" width="4.28515625" style="253" customWidth="1"/>
    <col min="9726" max="9726" width="14.5703125" style="253" customWidth="1"/>
    <col min="9727" max="9727" width="34.140625" style="253" customWidth="1"/>
    <col min="9728" max="9730" width="10" style="253" bestFit="1" customWidth="1"/>
    <col min="9731" max="9737" width="11.28515625" style="253" bestFit="1" customWidth="1"/>
    <col min="9738" max="9738" width="11.140625" style="253" customWidth="1"/>
    <col min="9739" max="9980" width="9.140625" style="253"/>
    <col min="9981" max="9981" width="4.28515625" style="253" customWidth="1"/>
    <col min="9982" max="9982" width="14.5703125" style="253" customWidth="1"/>
    <col min="9983" max="9983" width="34.140625" style="253" customWidth="1"/>
    <col min="9984" max="9986" width="10" style="253" bestFit="1" customWidth="1"/>
    <col min="9987" max="9993" width="11.28515625" style="253" bestFit="1" customWidth="1"/>
    <col min="9994" max="9994" width="11.140625" style="253" customWidth="1"/>
    <col min="9995" max="10236" width="9.140625" style="253"/>
    <col min="10237" max="10237" width="4.28515625" style="253" customWidth="1"/>
    <col min="10238" max="10238" width="14.5703125" style="253" customWidth="1"/>
    <col min="10239" max="10239" width="34.140625" style="253" customWidth="1"/>
    <col min="10240" max="10242" width="10" style="253" bestFit="1" customWidth="1"/>
    <col min="10243" max="10249" width="11.28515625" style="253" bestFit="1" customWidth="1"/>
    <col min="10250" max="10250" width="11.140625" style="253" customWidth="1"/>
    <col min="10251" max="10492" width="9.140625" style="253"/>
    <col min="10493" max="10493" width="4.28515625" style="253" customWidth="1"/>
    <col min="10494" max="10494" width="14.5703125" style="253" customWidth="1"/>
    <col min="10495" max="10495" width="34.140625" style="253" customWidth="1"/>
    <col min="10496" max="10498" width="10" style="253" bestFit="1" customWidth="1"/>
    <col min="10499" max="10505" width="11.28515625" style="253" bestFit="1" customWidth="1"/>
    <col min="10506" max="10506" width="11.140625" style="253" customWidth="1"/>
    <col min="10507" max="10748" width="9.140625" style="253"/>
    <col min="10749" max="10749" width="4.28515625" style="253" customWidth="1"/>
    <col min="10750" max="10750" width="14.5703125" style="253" customWidth="1"/>
    <col min="10751" max="10751" width="34.140625" style="253" customWidth="1"/>
    <col min="10752" max="10754" width="10" style="253" bestFit="1" customWidth="1"/>
    <col min="10755" max="10761" width="11.28515625" style="253" bestFit="1" customWidth="1"/>
    <col min="10762" max="10762" width="11.140625" style="253" customWidth="1"/>
    <col min="10763" max="11004" width="9.140625" style="253"/>
    <col min="11005" max="11005" width="4.28515625" style="253" customWidth="1"/>
    <col min="11006" max="11006" width="14.5703125" style="253" customWidth="1"/>
    <col min="11007" max="11007" width="34.140625" style="253" customWidth="1"/>
    <col min="11008" max="11010" width="10" style="253" bestFit="1" customWidth="1"/>
    <col min="11011" max="11017" width="11.28515625" style="253" bestFit="1" customWidth="1"/>
    <col min="11018" max="11018" width="11.140625" style="253" customWidth="1"/>
    <col min="11019" max="11260" width="9.140625" style="253"/>
    <col min="11261" max="11261" width="4.28515625" style="253" customWidth="1"/>
    <col min="11262" max="11262" width="14.5703125" style="253" customWidth="1"/>
    <col min="11263" max="11263" width="34.140625" style="253" customWidth="1"/>
    <col min="11264" max="11266" width="10" style="253" bestFit="1" customWidth="1"/>
    <col min="11267" max="11273" width="11.28515625" style="253" bestFit="1" customWidth="1"/>
    <col min="11274" max="11274" width="11.140625" style="253" customWidth="1"/>
    <col min="11275" max="11516" width="9.140625" style="253"/>
    <col min="11517" max="11517" width="4.28515625" style="253" customWidth="1"/>
    <col min="11518" max="11518" width="14.5703125" style="253" customWidth="1"/>
    <col min="11519" max="11519" width="34.140625" style="253" customWidth="1"/>
    <col min="11520" max="11522" width="10" style="253" bestFit="1" customWidth="1"/>
    <col min="11523" max="11529" width="11.28515625" style="253" bestFit="1" customWidth="1"/>
    <col min="11530" max="11530" width="11.140625" style="253" customWidth="1"/>
    <col min="11531" max="11772" width="9.140625" style="253"/>
    <col min="11773" max="11773" width="4.28515625" style="253" customWidth="1"/>
    <col min="11774" max="11774" width="14.5703125" style="253" customWidth="1"/>
    <col min="11775" max="11775" width="34.140625" style="253" customWidth="1"/>
    <col min="11776" max="11778" width="10" style="253" bestFit="1" customWidth="1"/>
    <col min="11779" max="11785" width="11.28515625" style="253" bestFit="1" customWidth="1"/>
    <col min="11786" max="11786" width="11.140625" style="253" customWidth="1"/>
    <col min="11787" max="12028" width="9.140625" style="253"/>
    <col min="12029" max="12029" width="4.28515625" style="253" customWidth="1"/>
    <col min="12030" max="12030" width="14.5703125" style="253" customWidth="1"/>
    <col min="12031" max="12031" width="34.140625" style="253" customWidth="1"/>
    <col min="12032" max="12034" width="10" style="253" bestFit="1" customWidth="1"/>
    <col min="12035" max="12041" width="11.28515625" style="253" bestFit="1" customWidth="1"/>
    <col min="12042" max="12042" width="11.140625" style="253" customWidth="1"/>
    <col min="12043" max="12284" width="9.140625" style="253"/>
    <col min="12285" max="12285" width="4.28515625" style="253" customWidth="1"/>
    <col min="12286" max="12286" width="14.5703125" style="253" customWidth="1"/>
    <col min="12287" max="12287" width="34.140625" style="253" customWidth="1"/>
    <col min="12288" max="12290" width="10" style="253" bestFit="1" customWidth="1"/>
    <col min="12291" max="12297" width="11.28515625" style="253" bestFit="1" customWidth="1"/>
    <col min="12298" max="12298" width="11.140625" style="253" customWidth="1"/>
    <col min="12299" max="12540" width="9.140625" style="253"/>
    <col min="12541" max="12541" width="4.28515625" style="253" customWidth="1"/>
    <col min="12542" max="12542" width="14.5703125" style="253" customWidth="1"/>
    <col min="12543" max="12543" width="34.140625" style="253" customWidth="1"/>
    <col min="12544" max="12546" width="10" style="253" bestFit="1" customWidth="1"/>
    <col min="12547" max="12553" width="11.28515625" style="253" bestFit="1" customWidth="1"/>
    <col min="12554" max="12554" width="11.140625" style="253" customWidth="1"/>
    <col min="12555" max="12796" width="9.140625" style="253"/>
    <col min="12797" max="12797" width="4.28515625" style="253" customWidth="1"/>
    <col min="12798" max="12798" width="14.5703125" style="253" customWidth="1"/>
    <col min="12799" max="12799" width="34.140625" style="253" customWidth="1"/>
    <col min="12800" max="12802" width="10" style="253" bestFit="1" customWidth="1"/>
    <col min="12803" max="12809" width="11.28515625" style="253" bestFit="1" customWidth="1"/>
    <col min="12810" max="12810" width="11.140625" style="253" customWidth="1"/>
    <col min="12811" max="13052" width="9.140625" style="253"/>
    <col min="13053" max="13053" width="4.28515625" style="253" customWidth="1"/>
    <col min="13054" max="13054" width="14.5703125" style="253" customWidth="1"/>
    <col min="13055" max="13055" width="34.140625" style="253" customWidth="1"/>
    <col min="13056" max="13058" width="10" style="253" bestFit="1" customWidth="1"/>
    <col min="13059" max="13065" width="11.28515625" style="253" bestFit="1" customWidth="1"/>
    <col min="13066" max="13066" width="11.140625" style="253" customWidth="1"/>
    <col min="13067" max="13308" width="9.140625" style="253"/>
    <col min="13309" max="13309" width="4.28515625" style="253" customWidth="1"/>
    <col min="13310" max="13310" width="14.5703125" style="253" customWidth="1"/>
    <col min="13311" max="13311" width="34.140625" style="253" customWidth="1"/>
    <col min="13312" max="13314" width="10" style="253" bestFit="1" customWidth="1"/>
    <col min="13315" max="13321" width="11.28515625" style="253" bestFit="1" customWidth="1"/>
    <col min="13322" max="13322" width="11.140625" style="253" customWidth="1"/>
    <col min="13323" max="13564" width="9.140625" style="253"/>
    <col min="13565" max="13565" width="4.28515625" style="253" customWidth="1"/>
    <col min="13566" max="13566" width="14.5703125" style="253" customWidth="1"/>
    <col min="13567" max="13567" width="34.140625" style="253" customWidth="1"/>
    <col min="13568" max="13570" width="10" style="253" bestFit="1" customWidth="1"/>
    <col min="13571" max="13577" width="11.28515625" style="253" bestFit="1" customWidth="1"/>
    <col min="13578" max="13578" width="11.140625" style="253" customWidth="1"/>
    <col min="13579" max="13820" width="9.140625" style="253"/>
    <col min="13821" max="13821" width="4.28515625" style="253" customWidth="1"/>
    <col min="13822" max="13822" width="14.5703125" style="253" customWidth="1"/>
    <col min="13823" max="13823" width="34.140625" style="253" customWidth="1"/>
    <col min="13824" max="13826" width="10" style="253" bestFit="1" customWidth="1"/>
    <col min="13827" max="13833" width="11.28515625" style="253" bestFit="1" customWidth="1"/>
    <col min="13834" max="13834" width="11.140625" style="253" customWidth="1"/>
    <col min="13835" max="14076" width="9.140625" style="253"/>
    <col min="14077" max="14077" width="4.28515625" style="253" customWidth="1"/>
    <col min="14078" max="14078" width="14.5703125" style="253" customWidth="1"/>
    <col min="14079" max="14079" width="34.140625" style="253" customWidth="1"/>
    <col min="14080" max="14082" width="10" style="253" bestFit="1" customWidth="1"/>
    <col min="14083" max="14089" width="11.28515625" style="253" bestFit="1" customWidth="1"/>
    <col min="14090" max="14090" width="11.140625" style="253" customWidth="1"/>
    <col min="14091" max="14332" width="9.140625" style="253"/>
    <col min="14333" max="14333" width="4.28515625" style="253" customWidth="1"/>
    <col min="14334" max="14334" width="14.5703125" style="253" customWidth="1"/>
    <col min="14335" max="14335" width="34.140625" style="253" customWidth="1"/>
    <col min="14336" max="14338" width="10" style="253" bestFit="1" customWidth="1"/>
    <col min="14339" max="14345" width="11.28515625" style="253" bestFit="1" customWidth="1"/>
    <col min="14346" max="14346" width="11.140625" style="253" customWidth="1"/>
    <col min="14347" max="14588" width="9.140625" style="253"/>
    <col min="14589" max="14589" width="4.28515625" style="253" customWidth="1"/>
    <col min="14590" max="14590" width="14.5703125" style="253" customWidth="1"/>
    <col min="14591" max="14591" width="34.140625" style="253" customWidth="1"/>
    <col min="14592" max="14594" width="10" style="253" bestFit="1" customWidth="1"/>
    <col min="14595" max="14601" width="11.28515625" style="253" bestFit="1" customWidth="1"/>
    <col min="14602" max="14602" width="11.140625" style="253" customWidth="1"/>
    <col min="14603" max="14844" width="9.140625" style="253"/>
    <col min="14845" max="14845" width="4.28515625" style="253" customWidth="1"/>
    <col min="14846" max="14846" width="14.5703125" style="253" customWidth="1"/>
    <col min="14847" max="14847" width="34.140625" style="253" customWidth="1"/>
    <col min="14848" max="14850" width="10" style="253" bestFit="1" customWidth="1"/>
    <col min="14851" max="14857" width="11.28515625" style="253" bestFit="1" customWidth="1"/>
    <col min="14858" max="14858" width="11.140625" style="253" customWidth="1"/>
    <col min="14859" max="15100" width="9.140625" style="253"/>
    <col min="15101" max="15101" width="4.28515625" style="253" customWidth="1"/>
    <col min="15102" max="15102" width="14.5703125" style="253" customWidth="1"/>
    <col min="15103" max="15103" width="34.140625" style="253" customWidth="1"/>
    <col min="15104" max="15106" width="10" style="253" bestFit="1" customWidth="1"/>
    <col min="15107" max="15113" width="11.28515625" style="253" bestFit="1" customWidth="1"/>
    <col min="15114" max="15114" width="11.140625" style="253" customWidth="1"/>
    <col min="15115" max="15356" width="9.140625" style="253"/>
    <col min="15357" max="15357" width="4.28515625" style="253" customWidth="1"/>
    <col min="15358" max="15358" width="14.5703125" style="253" customWidth="1"/>
    <col min="15359" max="15359" width="34.140625" style="253" customWidth="1"/>
    <col min="15360" max="15362" width="10" style="253" bestFit="1" customWidth="1"/>
    <col min="15363" max="15369" width="11.28515625" style="253" bestFit="1" customWidth="1"/>
    <col min="15370" max="15370" width="11.140625" style="253" customWidth="1"/>
    <col min="15371" max="15612" width="9.140625" style="253"/>
    <col min="15613" max="15613" width="4.28515625" style="253" customWidth="1"/>
    <col min="15614" max="15614" width="14.5703125" style="253" customWidth="1"/>
    <col min="15615" max="15615" width="34.140625" style="253" customWidth="1"/>
    <col min="15616" max="15618" width="10" style="253" bestFit="1" customWidth="1"/>
    <col min="15619" max="15625" width="11.28515625" style="253" bestFit="1" customWidth="1"/>
    <col min="15626" max="15626" width="11.140625" style="253" customWidth="1"/>
    <col min="15627" max="15868" width="9.140625" style="253"/>
    <col min="15869" max="15869" width="4.28515625" style="253" customWidth="1"/>
    <col min="15870" max="15870" width="14.5703125" style="253" customWidth="1"/>
    <col min="15871" max="15871" width="34.140625" style="253" customWidth="1"/>
    <col min="15872" max="15874" width="10" style="253" bestFit="1" customWidth="1"/>
    <col min="15875" max="15881" width="11.28515625" style="253" bestFit="1" customWidth="1"/>
    <col min="15882" max="15882" width="11.140625" style="253" customWidth="1"/>
    <col min="15883" max="16124" width="9.140625" style="253"/>
    <col min="16125" max="16125" width="4.28515625" style="253" customWidth="1"/>
    <col min="16126" max="16126" width="14.5703125" style="253" customWidth="1"/>
    <col min="16127" max="16127" width="34.140625" style="253" customWidth="1"/>
    <col min="16128" max="16130" width="10" style="253" bestFit="1" customWidth="1"/>
    <col min="16131" max="16137" width="11.28515625" style="253" bestFit="1" customWidth="1"/>
    <col min="16138" max="16138" width="11.140625" style="253" customWidth="1"/>
    <col min="16139" max="16384" width="9.140625" style="253"/>
  </cols>
  <sheetData>
    <row r="1" spans="1:10" ht="18.75" x14ac:dyDescent="0.3">
      <c r="A1" s="570" t="s">
        <v>352</v>
      </c>
      <c r="B1" s="570"/>
      <c r="C1" s="570"/>
      <c r="D1" s="570"/>
      <c r="E1" s="570"/>
      <c r="F1" s="570"/>
      <c r="G1" s="570"/>
      <c r="H1" s="570"/>
      <c r="I1" s="274"/>
      <c r="J1" s="274"/>
    </row>
    <row r="2" spans="1:10" ht="16.5" x14ac:dyDescent="0.25">
      <c r="A2" s="540" t="s">
        <v>247</v>
      </c>
      <c r="B2" s="540"/>
      <c r="C2" s="540"/>
      <c r="D2" s="540"/>
      <c r="E2" s="540"/>
      <c r="F2" s="540"/>
      <c r="G2" s="540"/>
      <c r="H2" s="540"/>
      <c r="I2" s="274"/>
      <c r="J2" s="274"/>
    </row>
    <row r="3" spans="1:10" s="122" customFormat="1" ht="37.5" customHeight="1" x14ac:dyDescent="0.3">
      <c r="A3" s="571" t="s">
        <v>370</v>
      </c>
      <c r="B3" s="572"/>
      <c r="C3" s="572"/>
      <c r="D3" s="572"/>
      <c r="E3" s="572"/>
      <c r="F3" s="572"/>
      <c r="G3" s="572"/>
      <c r="H3" s="572"/>
      <c r="I3" s="173"/>
      <c r="J3" s="173"/>
    </row>
    <row r="4" spans="1:10" s="122" customFormat="1" ht="28.5" customHeight="1" x14ac:dyDescent="0.25">
      <c r="A4" s="120"/>
      <c r="B4" s="120"/>
      <c r="C4" s="120"/>
      <c r="D4" s="120"/>
      <c r="E4" s="120"/>
      <c r="F4" s="120"/>
      <c r="G4" s="120"/>
      <c r="H4" s="435" t="s">
        <v>219</v>
      </c>
      <c r="I4" s="120"/>
      <c r="J4" s="120"/>
    </row>
    <row r="5" spans="1:10" s="122" customFormat="1" ht="28.5" customHeight="1" x14ac:dyDescent="0.25">
      <c r="A5" s="573" t="s">
        <v>0</v>
      </c>
      <c r="B5" s="575" t="s">
        <v>225</v>
      </c>
      <c r="C5" s="575" t="s">
        <v>226</v>
      </c>
      <c r="D5" s="575"/>
      <c r="E5" s="575" t="s">
        <v>227</v>
      </c>
      <c r="F5" s="575"/>
      <c r="G5" s="575" t="s">
        <v>228</v>
      </c>
      <c r="H5" s="575"/>
      <c r="I5" s="120"/>
      <c r="J5" s="120"/>
    </row>
    <row r="6" spans="1:10" s="122" customFormat="1" ht="28.5" customHeight="1" x14ac:dyDescent="0.25">
      <c r="A6" s="574"/>
      <c r="B6" s="575"/>
      <c r="C6" s="436" t="s">
        <v>125</v>
      </c>
      <c r="D6" s="436" t="s">
        <v>180</v>
      </c>
      <c r="E6" s="436" t="s">
        <v>125</v>
      </c>
      <c r="F6" s="436" t="s">
        <v>180</v>
      </c>
      <c r="G6" s="436" t="s">
        <v>231</v>
      </c>
      <c r="H6" s="576" t="s">
        <v>232</v>
      </c>
      <c r="I6" s="120"/>
      <c r="J6" s="120"/>
    </row>
    <row r="7" spans="1:10" s="122" customFormat="1" ht="28.5" customHeight="1" x14ac:dyDescent="0.25">
      <c r="A7" s="574"/>
      <c r="B7" s="575"/>
      <c r="C7" s="436" t="s">
        <v>229</v>
      </c>
      <c r="D7" s="436" t="s">
        <v>230</v>
      </c>
      <c r="E7" s="436" t="s">
        <v>229</v>
      </c>
      <c r="F7" s="436" t="s">
        <v>230</v>
      </c>
      <c r="G7" s="437" t="s">
        <v>229</v>
      </c>
      <c r="H7" s="576"/>
      <c r="I7" s="120"/>
      <c r="J7" s="120"/>
    </row>
    <row r="8" spans="1:10" s="122" customFormat="1" ht="28.5" customHeight="1" x14ac:dyDescent="0.25">
      <c r="A8" s="438" t="s">
        <v>2</v>
      </c>
      <c r="B8" s="433" t="s">
        <v>233</v>
      </c>
      <c r="C8" s="439">
        <v>419500</v>
      </c>
      <c r="D8" s="388">
        <v>83.86</v>
      </c>
      <c r="E8" s="439">
        <v>497800</v>
      </c>
      <c r="F8" s="388">
        <v>81.73</v>
      </c>
      <c r="G8" s="439">
        <v>78300</v>
      </c>
      <c r="H8" s="440">
        <v>18.66</v>
      </c>
      <c r="I8" s="120"/>
      <c r="J8" s="120"/>
    </row>
    <row r="9" spans="1:10" s="122" customFormat="1" ht="28.5" customHeight="1" x14ac:dyDescent="0.25">
      <c r="A9" s="441" t="s">
        <v>234</v>
      </c>
      <c r="B9" s="442" t="s">
        <v>235</v>
      </c>
      <c r="C9" s="443">
        <v>364000</v>
      </c>
      <c r="D9" s="383">
        <v>72.760000000000005</v>
      </c>
      <c r="E9" s="443">
        <v>364000</v>
      </c>
      <c r="F9" s="383">
        <v>59.76</v>
      </c>
      <c r="G9" s="383" t="s">
        <v>75</v>
      </c>
      <c r="H9" s="444" t="s">
        <v>75</v>
      </c>
      <c r="I9" s="120"/>
      <c r="J9" s="120"/>
    </row>
    <row r="10" spans="1:10" s="122" customFormat="1" ht="28.5" customHeight="1" x14ac:dyDescent="0.25">
      <c r="A10" s="441" t="s">
        <v>236</v>
      </c>
      <c r="B10" s="442" t="s">
        <v>237</v>
      </c>
      <c r="C10" s="445">
        <v>55500</v>
      </c>
      <c r="D10" s="383">
        <v>11.09</v>
      </c>
      <c r="E10" s="443">
        <v>133800</v>
      </c>
      <c r="F10" s="383">
        <v>21.97</v>
      </c>
      <c r="G10" s="443">
        <v>78300</v>
      </c>
      <c r="H10" s="444">
        <v>141.08000000000001</v>
      </c>
      <c r="I10" s="120"/>
      <c r="J10" s="120"/>
    </row>
    <row r="11" spans="1:10" s="122" customFormat="1" ht="28.5" customHeight="1" x14ac:dyDescent="0.25">
      <c r="A11" s="446" t="s">
        <v>4</v>
      </c>
      <c r="B11" s="434" t="s">
        <v>238</v>
      </c>
      <c r="C11" s="447">
        <v>78079.3</v>
      </c>
      <c r="D11" s="388">
        <v>15.61</v>
      </c>
      <c r="E11" s="447">
        <v>111269.3</v>
      </c>
      <c r="F11" s="388">
        <v>18.27</v>
      </c>
      <c r="G11" s="439">
        <v>33190</v>
      </c>
      <c r="H11" s="440">
        <v>42.5</v>
      </c>
      <c r="I11" s="120"/>
      <c r="J11" s="120"/>
    </row>
    <row r="12" spans="1:10" s="122" customFormat="1" ht="28.5" customHeight="1" x14ac:dyDescent="0.25">
      <c r="A12" s="441" t="s">
        <v>239</v>
      </c>
      <c r="B12" s="442" t="s">
        <v>240</v>
      </c>
      <c r="C12" s="383">
        <v>879.3</v>
      </c>
      <c r="D12" s="383">
        <v>0.18</v>
      </c>
      <c r="E12" s="383">
        <v>769.3</v>
      </c>
      <c r="F12" s="383">
        <v>0.13</v>
      </c>
      <c r="G12" s="383">
        <v>-110</v>
      </c>
      <c r="H12" s="444">
        <v>-12.51</v>
      </c>
      <c r="I12" s="120"/>
      <c r="J12" s="120"/>
    </row>
    <row r="13" spans="1:10" s="122" customFormat="1" ht="28.5" customHeight="1" x14ac:dyDescent="0.25">
      <c r="A13" s="441" t="s">
        <v>241</v>
      </c>
      <c r="B13" s="442" t="s">
        <v>242</v>
      </c>
      <c r="C13" s="443">
        <v>72200</v>
      </c>
      <c r="D13" s="383">
        <v>14.43</v>
      </c>
      <c r="E13" s="443">
        <v>100500</v>
      </c>
      <c r="F13" s="383">
        <v>16.5</v>
      </c>
      <c r="G13" s="443">
        <v>28300</v>
      </c>
      <c r="H13" s="444">
        <v>39.19</v>
      </c>
      <c r="I13" s="120"/>
      <c r="J13" s="120"/>
    </row>
    <row r="14" spans="1:10" s="122" customFormat="1" ht="28.5" customHeight="1" x14ac:dyDescent="0.25">
      <c r="A14" s="441" t="s">
        <v>243</v>
      </c>
      <c r="B14" s="442" t="s">
        <v>244</v>
      </c>
      <c r="C14" s="443">
        <v>5000</v>
      </c>
      <c r="D14" s="383">
        <v>1</v>
      </c>
      <c r="E14" s="443">
        <v>10000</v>
      </c>
      <c r="F14" s="383">
        <v>1.64</v>
      </c>
      <c r="G14" s="443">
        <v>5000</v>
      </c>
      <c r="H14" s="444">
        <v>100</v>
      </c>
      <c r="I14" s="120"/>
      <c r="J14" s="120"/>
    </row>
    <row r="15" spans="1:10" s="122" customFormat="1" ht="28.5" customHeight="1" x14ac:dyDescent="0.25">
      <c r="A15" s="446" t="s">
        <v>6</v>
      </c>
      <c r="B15" s="434" t="s">
        <v>245</v>
      </c>
      <c r="C15" s="448">
        <v>2678.5</v>
      </c>
      <c r="D15" s="388">
        <v>0.54</v>
      </c>
      <c r="E15" s="449"/>
      <c r="F15" s="449"/>
      <c r="G15" s="448">
        <v>-2678.5</v>
      </c>
      <c r="H15" s="450">
        <v>-100</v>
      </c>
      <c r="I15" s="120"/>
      <c r="J15" s="120"/>
    </row>
    <row r="16" spans="1:10" s="122" customFormat="1" ht="28.5" customHeight="1" x14ac:dyDescent="0.25">
      <c r="A16" s="449"/>
      <c r="B16" s="434" t="s">
        <v>246</v>
      </c>
      <c r="C16" s="451">
        <v>500257.8</v>
      </c>
      <c r="D16" s="388">
        <v>100</v>
      </c>
      <c r="E16" s="448">
        <v>609069.30000000005</v>
      </c>
      <c r="F16" s="388">
        <v>100</v>
      </c>
      <c r="G16" s="451">
        <v>108811.5</v>
      </c>
      <c r="H16" s="440">
        <v>21.75</v>
      </c>
      <c r="I16" s="120"/>
      <c r="J16" s="120"/>
    </row>
    <row r="17" spans="8:8" ht="24.75" customHeight="1" x14ac:dyDescent="0.25">
      <c r="H17" s="35" t="s">
        <v>79</v>
      </c>
    </row>
    <row r="18" spans="8:8" ht="15.75" customHeight="1" x14ac:dyDescent="0.25"/>
    <row r="19" spans="8:8" ht="16.5" customHeight="1" x14ac:dyDescent="0.25"/>
  </sheetData>
  <mergeCells count="9">
    <mergeCell ref="A1:H1"/>
    <mergeCell ref="A2:H2"/>
    <mergeCell ref="A3:H3"/>
    <mergeCell ref="A5:A7"/>
    <mergeCell ref="B5:B7"/>
    <mergeCell ref="C5:D5"/>
    <mergeCell ref="E5:F5"/>
    <mergeCell ref="G5:H5"/>
    <mergeCell ref="H6:H7"/>
  </mergeCells>
  <pageMargins left="0.78740157480314998" right="0.78740157480314998" top="0.93110236199999996" bottom="0.78740157480314998" header="0.31496062992126" footer="0.31496062992126"/>
  <pageSetup paperSize="9" scale="8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9"/>
  <sheetViews>
    <sheetView topLeftCell="A41" workbookViewId="0">
      <selection activeCell="M80" sqref="M80"/>
    </sheetView>
  </sheetViews>
  <sheetFormatPr defaultRowHeight="15.75" x14ac:dyDescent="0.25"/>
  <cols>
    <col min="1" max="1" width="5.28515625" style="327" customWidth="1"/>
    <col min="2" max="2" width="50" style="326" customWidth="1"/>
    <col min="3" max="3" width="13.28515625" style="328" customWidth="1"/>
    <col min="4" max="4" width="13.42578125" style="328" customWidth="1"/>
    <col min="5" max="5" width="15" style="328" customWidth="1"/>
    <col min="6" max="6" width="0" style="326" hidden="1" customWidth="1"/>
    <col min="7" max="7" width="1.85546875" style="326" hidden="1" customWidth="1"/>
    <col min="8" max="11" width="0" style="326" hidden="1" customWidth="1"/>
    <col min="12" max="256" width="9.140625" style="326"/>
    <col min="257" max="257" width="5.28515625" style="326" customWidth="1"/>
    <col min="258" max="258" width="50" style="326" customWidth="1"/>
    <col min="259" max="259" width="13.28515625" style="326" customWidth="1"/>
    <col min="260" max="260" width="13.42578125" style="326" customWidth="1"/>
    <col min="261" max="261" width="13.28515625" style="326" customWidth="1"/>
    <col min="262" max="267" width="0" style="326" hidden="1" customWidth="1"/>
    <col min="268" max="512" width="9.140625" style="326"/>
    <col min="513" max="513" width="5.28515625" style="326" customWidth="1"/>
    <col min="514" max="514" width="50" style="326" customWidth="1"/>
    <col min="515" max="515" width="13.28515625" style="326" customWidth="1"/>
    <col min="516" max="516" width="13.42578125" style="326" customWidth="1"/>
    <col min="517" max="517" width="13.28515625" style="326" customWidth="1"/>
    <col min="518" max="523" width="0" style="326" hidden="1" customWidth="1"/>
    <col min="524" max="768" width="9.140625" style="326"/>
    <col min="769" max="769" width="5.28515625" style="326" customWidth="1"/>
    <col min="770" max="770" width="50" style="326" customWidth="1"/>
    <col min="771" max="771" width="13.28515625" style="326" customWidth="1"/>
    <col min="772" max="772" width="13.42578125" style="326" customWidth="1"/>
    <col min="773" max="773" width="13.28515625" style="326" customWidth="1"/>
    <col min="774" max="779" width="0" style="326" hidden="1" customWidth="1"/>
    <col min="780" max="1024" width="9.140625" style="326"/>
    <col min="1025" max="1025" width="5.28515625" style="326" customWidth="1"/>
    <col min="1026" max="1026" width="50" style="326" customWidth="1"/>
    <col min="1027" max="1027" width="13.28515625" style="326" customWidth="1"/>
    <col min="1028" max="1028" width="13.42578125" style="326" customWidth="1"/>
    <col min="1029" max="1029" width="13.28515625" style="326" customWidth="1"/>
    <col min="1030" max="1035" width="0" style="326" hidden="1" customWidth="1"/>
    <col min="1036" max="1280" width="9.140625" style="326"/>
    <col min="1281" max="1281" width="5.28515625" style="326" customWidth="1"/>
    <col min="1282" max="1282" width="50" style="326" customWidth="1"/>
    <col min="1283" max="1283" width="13.28515625" style="326" customWidth="1"/>
    <col min="1284" max="1284" width="13.42578125" style="326" customWidth="1"/>
    <col min="1285" max="1285" width="13.28515625" style="326" customWidth="1"/>
    <col min="1286" max="1291" width="0" style="326" hidden="1" customWidth="1"/>
    <col min="1292" max="1536" width="9.140625" style="326"/>
    <col min="1537" max="1537" width="5.28515625" style="326" customWidth="1"/>
    <col min="1538" max="1538" width="50" style="326" customWidth="1"/>
    <col min="1539" max="1539" width="13.28515625" style="326" customWidth="1"/>
    <col min="1540" max="1540" width="13.42578125" style="326" customWidth="1"/>
    <col min="1541" max="1541" width="13.28515625" style="326" customWidth="1"/>
    <col min="1542" max="1547" width="0" style="326" hidden="1" customWidth="1"/>
    <col min="1548" max="1792" width="9.140625" style="326"/>
    <col min="1793" max="1793" width="5.28515625" style="326" customWidth="1"/>
    <col min="1794" max="1794" width="50" style="326" customWidth="1"/>
    <col min="1795" max="1795" width="13.28515625" style="326" customWidth="1"/>
    <col min="1796" max="1796" width="13.42578125" style="326" customWidth="1"/>
    <col min="1797" max="1797" width="13.28515625" style="326" customWidth="1"/>
    <col min="1798" max="1803" width="0" style="326" hidden="1" customWidth="1"/>
    <col min="1804" max="2048" width="9.140625" style="326"/>
    <col min="2049" max="2049" width="5.28515625" style="326" customWidth="1"/>
    <col min="2050" max="2050" width="50" style="326" customWidth="1"/>
    <col min="2051" max="2051" width="13.28515625" style="326" customWidth="1"/>
    <col min="2052" max="2052" width="13.42578125" style="326" customWidth="1"/>
    <col min="2053" max="2053" width="13.28515625" style="326" customWidth="1"/>
    <col min="2054" max="2059" width="0" style="326" hidden="1" customWidth="1"/>
    <col min="2060" max="2304" width="9.140625" style="326"/>
    <col min="2305" max="2305" width="5.28515625" style="326" customWidth="1"/>
    <col min="2306" max="2306" width="50" style="326" customWidth="1"/>
    <col min="2307" max="2307" width="13.28515625" style="326" customWidth="1"/>
    <col min="2308" max="2308" width="13.42578125" style="326" customWidth="1"/>
    <col min="2309" max="2309" width="13.28515625" style="326" customWidth="1"/>
    <col min="2310" max="2315" width="0" style="326" hidden="1" customWidth="1"/>
    <col min="2316" max="2560" width="9.140625" style="326"/>
    <col min="2561" max="2561" width="5.28515625" style="326" customWidth="1"/>
    <col min="2562" max="2562" width="50" style="326" customWidth="1"/>
    <col min="2563" max="2563" width="13.28515625" style="326" customWidth="1"/>
    <col min="2564" max="2564" width="13.42578125" style="326" customWidth="1"/>
    <col min="2565" max="2565" width="13.28515625" style="326" customWidth="1"/>
    <col min="2566" max="2571" width="0" style="326" hidden="1" customWidth="1"/>
    <col min="2572" max="2816" width="9.140625" style="326"/>
    <col min="2817" max="2817" width="5.28515625" style="326" customWidth="1"/>
    <col min="2818" max="2818" width="50" style="326" customWidth="1"/>
    <col min="2819" max="2819" width="13.28515625" style="326" customWidth="1"/>
    <col min="2820" max="2820" width="13.42578125" style="326" customWidth="1"/>
    <col min="2821" max="2821" width="13.28515625" style="326" customWidth="1"/>
    <col min="2822" max="2827" width="0" style="326" hidden="1" customWidth="1"/>
    <col min="2828" max="3072" width="9.140625" style="326"/>
    <col min="3073" max="3073" width="5.28515625" style="326" customWidth="1"/>
    <col min="3074" max="3074" width="50" style="326" customWidth="1"/>
    <col min="3075" max="3075" width="13.28515625" style="326" customWidth="1"/>
    <col min="3076" max="3076" width="13.42578125" style="326" customWidth="1"/>
    <col min="3077" max="3077" width="13.28515625" style="326" customWidth="1"/>
    <col min="3078" max="3083" width="0" style="326" hidden="1" customWidth="1"/>
    <col min="3084" max="3328" width="9.140625" style="326"/>
    <col min="3329" max="3329" width="5.28515625" style="326" customWidth="1"/>
    <col min="3330" max="3330" width="50" style="326" customWidth="1"/>
    <col min="3331" max="3331" width="13.28515625" style="326" customWidth="1"/>
    <col min="3332" max="3332" width="13.42578125" style="326" customWidth="1"/>
    <col min="3333" max="3333" width="13.28515625" style="326" customWidth="1"/>
    <col min="3334" max="3339" width="0" style="326" hidden="1" customWidth="1"/>
    <col min="3340" max="3584" width="9.140625" style="326"/>
    <col min="3585" max="3585" width="5.28515625" style="326" customWidth="1"/>
    <col min="3586" max="3586" width="50" style="326" customWidth="1"/>
    <col min="3587" max="3587" width="13.28515625" style="326" customWidth="1"/>
    <col min="3588" max="3588" width="13.42578125" style="326" customWidth="1"/>
    <col min="3589" max="3589" width="13.28515625" style="326" customWidth="1"/>
    <col min="3590" max="3595" width="0" style="326" hidden="1" customWidth="1"/>
    <col min="3596" max="3840" width="9.140625" style="326"/>
    <col min="3841" max="3841" width="5.28515625" style="326" customWidth="1"/>
    <col min="3842" max="3842" width="50" style="326" customWidth="1"/>
    <col min="3843" max="3843" width="13.28515625" style="326" customWidth="1"/>
    <col min="3844" max="3844" width="13.42578125" style="326" customWidth="1"/>
    <col min="3845" max="3845" width="13.28515625" style="326" customWidth="1"/>
    <col min="3846" max="3851" width="0" style="326" hidden="1" customWidth="1"/>
    <col min="3852" max="4096" width="9.140625" style="326"/>
    <col min="4097" max="4097" width="5.28515625" style="326" customWidth="1"/>
    <col min="4098" max="4098" width="50" style="326" customWidth="1"/>
    <col min="4099" max="4099" width="13.28515625" style="326" customWidth="1"/>
    <col min="4100" max="4100" width="13.42578125" style="326" customWidth="1"/>
    <col min="4101" max="4101" width="13.28515625" style="326" customWidth="1"/>
    <col min="4102" max="4107" width="0" style="326" hidden="1" customWidth="1"/>
    <col min="4108" max="4352" width="9.140625" style="326"/>
    <col min="4353" max="4353" width="5.28515625" style="326" customWidth="1"/>
    <col min="4354" max="4354" width="50" style="326" customWidth="1"/>
    <col min="4355" max="4355" width="13.28515625" style="326" customWidth="1"/>
    <col min="4356" max="4356" width="13.42578125" style="326" customWidth="1"/>
    <col min="4357" max="4357" width="13.28515625" style="326" customWidth="1"/>
    <col min="4358" max="4363" width="0" style="326" hidden="1" customWidth="1"/>
    <col min="4364" max="4608" width="9.140625" style="326"/>
    <col min="4609" max="4609" width="5.28515625" style="326" customWidth="1"/>
    <col min="4610" max="4610" width="50" style="326" customWidth="1"/>
    <col min="4611" max="4611" width="13.28515625" style="326" customWidth="1"/>
    <col min="4612" max="4612" width="13.42578125" style="326" customWidth="1"/>
    <col min="4613" max="4613" width="13.28515625" style="326" customWidth="1"/>
    <col min="4614" max="4619" width="0" style="326" hidden="1" customWidth="1"/>
    <col min="4620" max="4864" width="9.140625" style="326"/>
    <col min="4865" max="4865" width="5.28515625" style="326" customWidth="1"/>
    <col min="4866" max="4866" width="50" style="326" customWidth="1"/>
    <col min="4867" max="4867" width="13.28515625" style="326" customWidth="1"/>
    <col min="4868" max="4868" width="13.42578125" style="326" customWidth="1"/>
    <col min="4869" max="4869" width="13.28515625" style="326" customWidth="1"/>
    <col min="4870" max="4875" width="0" style="326" hidden="1" customWidth="1"/>
    <col min="4876" max="5120" width="9.140625" style="326"/>
    <col min="5121" max="5121" width="5.28515625" style="326" customWidth="1"/>
    <col min="5122" max="5122" width="50" style="326" customWidth="1"/>
    <col min="5123" max="5123" width="13.28515625" style="326" customWidth="1"/>
    <col min="5124" max="5124" width="13.42578125" style="326" customWidth="1"/>
    <col min="5125" max="5125" width="13.28515625" style="326" customWidth="1"/>
    <col min="5126" max="5131" width="0" style="326" hidden="1" customWidth="1"/>
    <col min="5132" max="5376" width="9.140625" style="326"/>
    <col min="5377" max="5377" width="5.28515625" style="326" customWidth="1"/>
    <col min="5378" max="5378" width="50" style="326" customWidth="1"/>
    <col min="5379" max="5379" width="13.28515625" style="326" customWidth="1"/>
    <col min="5380" max="5380" width="13.42578125" style="326" customWidth="1"/>
    <col min="5381" max="5381" width="13.28515625" style="326" customWidth="1"/>
    <col min="5382" max="5387" width="0" style="326" hidden="1" customWidth="1"/>
    <col min="5388" max="5632" width="9.140625" style="326"/>
    <col min="5633" max="5633" width="5.28515625" style="326" customWidth="1"/>
    <col min="5634" max="5634" width="50" style="326" customWidth="1"/>
    <col min="5635" max="5635" width="13.28515625" style="326" customWidth="1"/>
    <col min="5636" max="5636" width="13.42578125" style="326" customWidth="1"/>
    <col min="5637" max="5637" width="13.28515625" style="326" customWidth="1"/>
    <col min="5638" max="5643" width="0" style="326" hidden="1" customWidth="1"/>
    <col min="5644" max="5888" width="9.140625" style="326"/>
    <col min="5889" max="5889" width="5.28515625" style="326" customWidth="1"/>
    <col min="5890" max="5890" width="50" style="326" customWidth="1"/>
    <col min="5891" max="5891" width="13.28515625" style="326" customWidth="1"/>
    <col min="5892" max="5892" width="13.42578125" style="326" customWidth="1"/>
    <col min="5893" max="5893" width="13.28515625" style="326" customWidth="1"/>
    <col min="5894" max="5899" width="0" style="326" hidden="1" customWidth="1"/>
    <col min="5900" max="6144" width="9.140625" style="326"/>
    <col min="6145" max="6145" width="5.28515625" style="326" customWidth="1"/>
    <col min="6146" max="6146" width="50" style="326" customWidth="1"/>
    <col min="6147" max="6147" width="13.28515625" style="326" customWidth="1"/>
    <col min="6148" max="6148" width="13.42578125" style="326" customWidth="1"/>
    <col min="6149" max="6149" width="13.28515625" style="326" customWidth="1"/>
    <col min="6150" max="6155" width="0" style="326" hidden="1" customWidth="1"/>
    <col min="6156" max="6400" width="9.140625" style="326"/>
    <col min="6401" max="6401" width="5.28515625" style="326" customWidth="1"/>
    <col min="6402" max="6402" width="50" style="326" customWidth="1"/>
    <col min="6403" max="6403" width="13.28515625" style="326" customWidth="1"/>
    <col min="6404" max="6404" width="13.42578125" style="326" customWidth="1"/>
    <col min="6405" max="6405" width="13.28515625" style="326" customWidth="1"/>
    <col min="6406" max="6411" width="0" style="326" hidden="1" customWidth="1"/>
    <col min="6412" max="6656" width="9.140625" style="326"/>
    <col min="6657" max="6657" width="5.28515625" style="326" customWidth="1"/>
    <col min="6658" max="6658" width="50" style="326" customWidth="1"/>
    <col min="6659" max="6659" width="13.28515625" style="326" customWidth="1"/>
    <col min="6660" max="6660" width="13.42578125" style="326" customWidth="1"/>
    <col min="6661" max="6661" width="13.28515625" style="326" customWidth="1"/>
    <col min="6662" max="6667" width="0" style="326" hidden="1" customWidth="1"/>
    <col min="6668" max="6912" width="9.140625" style="326"/>
    <col min="6913" max="6913" width="5.28515625" style="326" customWidth="1"/>
    <col min="6914" max="6914" width="50" style="326" customWidth="1"/>
    <col min="6915" max="6915" width="13.28515625" style="326" customWidth="1"/>
    <col min="6916" max="6916" width="13.42578125" style="326" customWidth="1"/>
    <col min="6917" max="6917" width="13.28515625" style="326" customWidth="1"/>
    <col min="6918" max="6923" width="0" style="326" hidden="1" customWidth="1"/>
    <col min="6924" max="7168" width="9.140625" style="326"/>
    <col min="7169" max="7169" width="5.28515625" style="326" customWidth="1"/>
    <col min="7170" max="7170" width="50" style="326" customWidth="1"/>
    <col min="7171" max="7171" width="13.28515625" style="326" customWidth="1"/>
    <col min="7172" max="7172" width="13.42578125" style="326" customWidth="1"/>
    <col min="7173" max="7173" width="13.28515625" style="326" customWidth="1"/>
    <col min="7174" max="7179" width="0" style="326" hidden="1" customWidth="1"/>
    <col min="7180" max="7424" width="9.140625" style="326"/>
    <col min="7425" max="7425" width="5.28515625" style="326" customWidth="1"/>
    <col min="7426" max="7426" width="50" style="326" customWidth="1"/>
    <col min="7427" max="7427" width="13.28515625" style="326" customWidth="1"/>
    <col min="7428" max="7428" width="13.42578125" style="326" customWidth="1"/>
    <col min="7429" max="7429" width="13.28515625" style="326" customWidth="1"/>
    <col min="7430" max="7435" width="0" style="326" hidden="1" customWidth="1"/>
    <col min="7436" max="7680" width="9.140625" style="326"/>
    <col min="7681" max="7681" width="5.28515625" style="326" customWidth="1"/>
    <col min="7682" max="7682" width="50" style="326" customWidth="1"/>
    <col min="7683" max="7683" width="13.28515625" style="326" customWidth="1"/>
    <col min="7684" max="7684" width="13.42578125" style="326" customWidth="1"/>
    <col min="7685" max="7685" width="13.28515625" style="326" customWidth="1"/>
    <col min="7686" max="7691" width="0" style="326" hidden="1" customWidth="1"/>
    <col min="7692" max="7936" width="9.140625" style="326"/>
    <col min="7937" max="7937" width="5.28515625" style="326" customWidth="1"/>
    <col min="7938" max="7938" width="50" style="326" customWidth="1"/>
    <col min="7939" max="7939" width="13.28515625" style="326" customWidth="1"/>
    <col min="7940" max="7940" width="13.42578125" style="326" customWidth="1"/>
    <col min="7941" max="7941" width="13.28515625" style="326" customWidth="1"/>
    <col min="7942" max="7947" width="0" style="326" hidden="1" customWidth="1"/>
    <col min="7948" max="8192" width="9.140625" style="326"/>
    <col min="8193" max="8193" width="5.28515625" style="326" customWidth="1"/>
    <col min="8194" max="8194" width="50" style="326" customWidth="1"/>
    <col min="8195" max="8195" width="13.28515625" style="326" customWidth="1"/>
    <col min="8196" max="8196" width="13.42578125" style="326" customWidth="1"/>
    <col min="8197" max="8197" width="13.28515625" style="326" customWidth="1"/>
    <col min="8198" max="8203" width="0" style="326" hidden="1" customWidth="1"/>
    <col min="8204" max="8448" width="9.140625" style="326"/>
    <col min="8449" max="8449" width="5.28515625" style="326" customWidth="1"/>
    <col min="8450" max="8450" width="50" style="326" customWidth="1"/>
    <col min="8451" max="8451" width="13.28515625" style="326" customWidth="1"/>
    <col min="8452" max="8452" width="13.42578125" style="326" customWidth="1"/>
    <col min="8453" max="8453" width="13.28515625" style="326" customWidth="1"/>
    <col min="8454" max="8459" width="0" style="326" hidden="1" customWidth="1"/>
    <col min="8460" max="8704" width="9.140625" style="326"/>
    <col min="8705" max="8705" width="5.28515625" style="326" customWidth="1"/>
    <col min="8706" max="8706" width="50" style="326" customWidth="1"/>
    <col min="8707" max="8707" width="13.28515625" style="326" customWidth="1"/>
    <col min="8708" max="8708" width="13.42578125" style="326" customWidth="1"/>
    <col min="8709" max="8709" width="13.28515625" style="326" customWidth="1"/>
    <col min="8710" max="8715" width="0" style="326" hidden="1" customWidth="1"/>
    <col min="8716" max="8960" width="9.140625" style="326"/>
    <col min="8961" max="8961" width="5.28515625" style="326" customWidth="1"/>
    <col min="8962" max="8962" width="50" style="326" customWidth="1"/>
    <col min="8963" max="8963" width="13.28515625" style="326" customWidth="1"/>
    <col min="8964" max="8964" width="13.42578125" style="326" customWidth="1"/>
    <col min="8965" max="8965" width="13.28515625" style="326" customWidth="1"/>
    <col min="8966" max="8971" width="0" style="326" hidden="1" customWidth="1"/>
    <col min="8972" max="9216" width="9.140625" style="326"/>
    <col min="9217" max="9217" width="5.28515625" style="326" customWidth="1"/>
    <col min="9218" max="9218" width="50" style="326" customWidth="1"/>
    <col min="9219" max="9219" width="13.28515625" style="326" customWidth="1"/>
    <col min="9220" max="9220" width="13.42578125" style="326" customWidth="1"/>
    <col min="9221" max="9221" width="13.28515625" style="326" customWidth="1"/>
    <col min="9222" max="9227" width="0" style="326" hidden="1" customWidth="1"/>
    <col min="9228" max="9472" width="9.140625" style="326"/>
    <col min="9473" max="9473" width="5.28515625" style="326" customWidth="1"/>
    <col min="9474" max="9474" width="50" style="326" customWidth="1"/>
    <col min="9475" max="9475" width="13.28515625" style="326" customWidth="1"/>
    <col min="9476" max="9476" width="13.42578125" style="326" customWidth="1"/>
    <col min="9477" max="9477" width="13.28515625" style="326" customWidth="1"/>
    <col min="9478" max="9483" width="0" style="326" hidden="1" customWidth="1"/>
    <col min="9484" max="9728" width="9.140625" style="326"/>
    <col min="9729" max="9729" width="5.28515625" style="326" customWidth="1"/>
    <col min="9730" max="9730" width="50" style="326" customWidth="1"/>
    <col min="9731" max="9731" width="13.28515625" style="326" customWidth="1"/>
    <col min="9732" max="9732" width="13.42578125" style="326" customWidth="1"/>
    <col min="9733" max="9733" width="13.28515625" style="326" customWidth="1"/>
    <col min="9734" max="9739" width="0" style="326" hidden="1" customWidth="1"/>
    <col min="9740" max="9984" width="9.140625" style="326"/>
    <col min="9985" max="9985" width="5.28515625" style="326" customWidth="1"/>
    <col min="9986" max="9986" width="50" style="326" customWidth="1"/>
    <col min="9987" max="9987" width="13.28515625" style="326" customWidth="1"/>
    <col min="9988" max="9988" width="13.42578125" style="326" customWidth="1"/>
    <col min="9989" max="9989" width="13.28515625" style="326" customWidth="1"/>
    <col min="9990" max="9995" width="0" style="326" hidden="1" customWidth="1"/>
    <col min="9996" max="10240" width="9.140625" style="326"/>
    <col min="10241" max="10241" width="5.28515625" style="326" customWidth="1"/>
    <col min="10242" max="10242" width="50" style="326" customWidth="1"/>
    <col min="10243" max="10243" width="13.28515625" style="326" customWidth="1"/>
    <col min="10244" max="10244" width="13.42578125" style="326" customWidth="1"/>
    <col min="10245" max="10245" width="13.28515625" style="326" customWidth="1"/>
    <col min="10246" max="10251" width="0" style="326" hidden="1" customWidth="1"/>
    <col min="10252" max="10496" width="9.140625" style="326"/>
    <col min="10497" max="10497" width="5.28515625" style="326" customWidth="1"/>
    <col min="10498" max="10498" width="50" style="326" customWidth="1"/>
    <col min="10499" max="10499" width="13.28515625" style="326" customWidth="1"/>
    <col min="10500" max="10500" width="13.42578125" style="326" customWidth="1"/>
    <col min="10501" max="10501" width="13.28515625" style="326" customWidth="1"/>
    <col min="10502" max="10507" width="0" style="326" hidden="1" customWidth="1"/>
    <col min="10508" max="10752" width="9.140625" style="326"/>
    <col min="10753" max="10753" width="5.28515625" style="326" customWidth="1"/>
    <col min="10754" max="10754" width="50" style="326" customWidth="1"/>
    <col min="10755" max="10755" width="13.28515625" style="326" customWidth="1"/>
    <col min="10756" max="10756" width="13.42578125" style="326" customWidth="1"/>
    <col min="10757" max="10757" width="13.28515625" style="326" customWidth="1"/>
    <col min="10758" max="10763" width="0" style="326" hidden="1" customWidth="1"/>
    <col min="10764" max="11008" width="9.140625" style="326"/>
    <col min="11009" max="11009" width="5.28515625" style="326" customWidth="1"/>
    <col min="11010" max="11010" width="50" style="326" customWidth="1"/>
    <col min="11011" max="11011" width="13.28515625" style="326" customWidth="1"/>
    <col min="11012" max="11012" width="13.42578125" style="326" customWidth="1"/>
    <col min="11013" max="11013" width="13.28515625" style="326" customWidth="1"/>
    <col min="11014" max="11019" width="0" style="326" hidden="1" customWidth="1"/>
    <col min="11020" max="11264" width="9.140625" style="326"/>
    <col min="11265" max="11265" width="5.28515625" style="326" customWidth="1"/>
    <col min="11266" max="11266" width="50" style="326" customWidth="1"/>
    <col min="11267" max="11267" width="13.28515625" style="326" customWidth="1"/>
    <col min="11268" max="11268" width="13.42578125" style="326" customWidth="1"/>
    <col min="11269" max="11269" width="13.28515625" style="326" customWidth="1"/>
    <col min="11270" max="11275" width="0" style="326" hidden="1" customWidth="1"/>
    <col min="11276" max="11520" width="9.140625" style="326"/>
    <col min="11521" max="11521" width="5.28515625" style="326" customWidth="1"/>
    <col min="11522" max="11522" width="50" style="326" customWidth="1"/>
    <col min="11523" max="11523" width="13.28515625" style="326" customWidth="1"/>
    <col min="11524" max="11524" width="13.42578125" style="326" customWidth="1"/>
    <col min="11525" max="11525" width="13.28515625" style="326" customWidth="1"/>
    <col min="11526" max="11531" width="0" style="326" hidden="1" customWidth="1"/>
    <col min="11532" max="11776" width="9.140625" style="326"/>
    <col min="11777" max="11777" width="5.28515625" style="326" customWidth="1"/>
    <col min="11778" max="11778" width="50" style="326" customWidth="1"/>
    <col min="11779" max="11779" width="13.28515625" style="326" customWidth="1"/>
    <col min="11780" max="11780" width="13.42578125" style="326" customWidth="1"/>
    <col min="11781" max="11781" width="13.28515625" style="326" customWidth="1"/>
    <col min="11782" max="11787" width="0" style="326" hidden="1" customWidth="1"/>
    <col min="11788" max="12032" width="9.140625" style="326"/>
    <col min="12033" max="12033" width="5.28515625" style="326" customWidth="1"/>
    <col min="12034" max="12034" width="50" style="326" customWidth="1"/>
    <col min="12035" max="12035" width="13.28515625" style="326" customWidth="1"/>
    <col min="12036" max="12036" width="13.42578125" style="326" customWidth="1"/>
    <col min="12037" max="12037" width="13.28515625" style="326" customWidth="1"/>
    <col min="12038" max="12043" width="0" style="326" hidden="1" customWidth="1"/>
    <col min="12044" max="12288" width="9.140625" style="326"/>
    <col min="12289" max="12289" width="5.28515625" style="326" customWidth="1"/>
    <col min="12290" max="12290" width="50" style="326" customWidth="1"/>
    <col min="12291" max="12291" width="13.28515625" style="326" customWidth="1"/>
    <col min="12292" max="12292" width="13.42578125" style="326" customWidth="1"/>
    <col min="12293" max="12293" width="13.28515625" style="326" customWidth="1"/>
    <col min="12294" max="12299" width="0" style="326" hidden="1" customWidth="1"/>
    <col min="12300" max="12544" width="9.140625" style="326"/>
    <col min="12545" max="12545" width="5.28515625" style="326" customWidth="1"/>
    <col min="12546" max="12546" width="50" style="326" customWidth="1"/>
    <col min="12547" max="12547" width="13.28515625" style="326" customWidth="1"/>
    <col min="12548" max="12548" width="13.42578125" style="326" customWidth="1"/>
    <col min="12549" max="12549" width="13.28515625" style="326" customWidth="1"/>
    <col min="12550" max="12555" width="0" style="326" hidden="1" customWidth="1"/>
    <col min="12556" max="12800" width="9.140625" style="326"/>
    <col min="12801" max="12801" width="5.28515625" style="326" customWidth="1"/>
    <col min="12802" max="12802" width="50" style="326" customWidth="1"/>
    <col min="12803" max="12803" width="13.28515625" style="326" customWidth="1"/>
    <col min="12804" max="12804" width="13.42578125" style="326" customWidth="1"/>
    <col min="12805" max="12805" width="13.28515625" style="326" customWidth="1"/>
    <col min="12806" max="12811" width="0" style="326" hidden="1" customWidth="1"/>
    <col min="12812" max="13056" width="9.140625" style="326"/>
    <col min="13057" max="13057" width="5.28515625" style="326" customWidth="1"/>
    <col min="13058" max="13058" width="50" style="326" customWidth="1"/>
    <col min="13059" max="13059" width="13.28515625" style="326" customWidth="1"/>
    <col min="13060" max="13060" width="13.42578125" style="326" customWidth="1"/>
    <col min="13061" max="13061" width="13.28515625" style="326" customWidth="1"/>
    <col min="13062" max="13067" width="0" style="326" hidden="1" customWidth="1"/>
    <col min="13068" max="13312" width="9.140625" style="326"/>
    <col min="13313" max="13313" width="5.28515625" style="326" customWidth="1"/>
    <col min="13314" max="13314" width="50" style="326" customWidth="1"/>
    <col min="13315" max="13315" width="13.28515625" style="326" customWidth="1"/>
    <col min="13316" max="13316" width="13.42578125" style="326" customWidth="1"/>
    <col min="13317" max="13317" width="13.28515625" style="326" customWidth="1"/>
    <col min="13318" max="13323" width="0" style="326" hidden="1" customWidth="1"/>
    <col min="13324" max="13568" width="9.140625" style="326"/>
    <col min="13569" max="13569" width="5.28515625" style="326" customWidth="1"/>
    <col min="13570" max="13570" width="50" style="326" customWidth="1"/>
    <col min="13571" max="13571" width="13.28515625" style="326" customWidth="1"/>
    <col min="13572" max="13572" width="13.42578125" style="326" customWidth="1"/>
    <col min="13573" max="13573" width="13.28515625" style="326" customWidth="1"/>
    <col min="13574" max="13579" width="0" style="326" hidden="1" customWidth="1"/>
    <col min="13580" max="13824" width="9.140625" style="326"/>
    <col min="13825" max="13825" width="5.28515625" style="326" customWidth="1"/>
    <col min="13826" max="13826" width="50" style="326" customWidth="1"/>
    <col min="13827" max="13827" width="13.28515625" style="326" customWidth="1"/>
    <col min="13828" max="13828" width="13.42578125" style="326" customWidth="1"/>
    <col min="13829" max="13829" width="13.28515625" style="326" customWidth="1"/>
    <col min="13830" max="13835" width="0" style="326" hidden="1" customWidth="1"/>
    <col min="13836" max="14080" width="9.140625" style="326"/>
    <col min="14081" max="14081" width="5.28515625" style="326" customWidth="1"/>
    <col min="14082" max="14082" width="50" style="326" customWidth="1"/>
    <col min="14083" max="14083" width="13.28515625" style="326" customWidth="1"/>
    <col min="14084" max="14084" width="13.42578125" style="326" customWidth="1"/>
    <col min="14085" max="14085" width="13.28515625" style="326" customWidth="1"/>
    <col min="14086" max="14091" width="0" style="326" hidden="1" customWidth="1"/>
    <col min="14092" max="14336" width="9.140625" style="326"/>
    <col min="14337" max="14337" width="5.28515625" style="326" customWidth="1"/>
    <col min="14338" max="14338" width="50" style="326" customWidth="1"/>
    <col min="14339" max="14339" width="13.28515625" style="326" customWidth="1"/>
    <col min="14340" max="14340" width="13.42578125" style="326" customWidth="1"/>
    <col min="14341" max="14341" width="13.28515625" style="326" customWidth="1"/>
    <col min="14342" max="14347" width="0" style="326" hidden="1" customWidth="1"/>
    <col min="14348" max="14592" width="9.140625" style="326"/>
    <col min="14593" max="14593" width="5.28515625" style="326" customWidth="1"/>
    <col min="14594" max="14594" width="50" style="326" customWidth="1"/>
    <col min="14595" max="14595" width="13.28515625" style="326" customWidth="1"/>
    <col min="14596" max="14596" width="13.42578125" style="326" customWidth="1"/>
    <col min="14597" max="14597" width="13.28515625" style="326" customWidth="1"/>
    <col min="14598" max="14603" width="0" style="326" hidden="1" customWidth="1"/>
    <col min="14604" max="14848" width="9.140625" style="326"/>
    <col min="14849" max="14849" width="5.28515625" style="326" customWidth="1"/>
    <col min="14850" max="14850" width="50" style="326" customWidth="1"/>
    <col min="14851" max="14851" width="13.28515625" style="326" customWidth="1"/>
    <col min="14852" max="14852" width="13.42578125" style="326" customWidth="1"/>
    <col min="14853" max="14853" width="13.28515625" style="326" customWidth="1"/>
    <col min="14854" max="14859" width="0" style="326" hidden="1" customWidth="1"/>
    <col min="14860" max="15104" width="9.140625" style="326"/>
    <col min="15105" max="15105" width="5.28515625" style="326" customWidth="1"/>
    <col min="15106" max="15106" width="50" style="326" customWidth="1"/>
    <col min="15107" max="15107" width="13.28515625" style="326" customWidth="1"/>
    <col min="15108" max="15108" width="13.42578125" style="326" customWidth="1"/>
    <col min="15109" max="15109" width="13.28515625" style="326" customWidth="1"/>
    <col min="15110" max="15115" width="0" style="326" hidden="1" customWidth="1"/>
    <col min="15116" max="15360" width="9.140625" style="326"/>
    <col min="15361" max="15361" width="5.28515625" style="326" customWidth="1"/>
    <col min="15362" max="15362" width="50" style="326" customWidth="1"/>
    <col min="15363" max="15363" width="13.28515625" style="326" customWidth="1"/>
    <col min="15364" max="15364" width="13.42578125" style="326" customWidth="1"/>
    <col min="15365" max="15365" width="13.28515625" style="326" customWidth="1"/>
    <col min="15366" max="15371" width="0" style="326" hidden="1" customWidth="1"/>
    <col min="15372" max="15616" width="9.140625" style="326"/>
    <col min="15617" max="15617" width="5.28515625" style="326" customWidth="1"/>
    <col min="15618" max="15618" width="50" style="326" customWidth="1"/>
    <col min="15619" max="15619" width="13.28515625" style="326" customWidth="1"/>
    <col min="15620" max="15620" width="13.42578125" style="326" customWidth="1"/>
    <col min="15621" max="15621" width="13.28515625" style="326" customWidth="1"/>
    <col min="15622" max="15627" width="0" style="326" hidden="1" customWidth="1"/>
    <col min="15628" max="15872" width="9.140625" style="326"/>
    <col min="15873" max="15873" width="5.28515625" style="326" customWidth="1"/>
    <col min="15874" max="15874" width="50" style="326" customWidth="1"/>
    <col min="15875" max="15875" width="13.28515625" style="326" customWidth="1"/>
    <col min="15876" max="15876" width="13.42578125" style="326" customWidth="1"/>
    <col min="15877" max="15877" width="13.28515625" style="326" customWidth="1"/>
    <col min="15878" max="15883" width="0" style="326" hidden="1" customWidth="1"/>
    <col min="15884" max="16128" width="9.140625" style="326"/>
    <col min="16129" max="16129" width="5.28515625" style="326" customWidth="1"/>
    <col min="16130" max="16130" width="50" style="326" customWidth="1"/>
    <col min="16131" max="16131" width="13.28515625" style="326" customWidth="1"/>
    <col min="16132" max="16132" width="13.42578125" style="326" customWidth="1"/>
    <col min="16133" max="16133" width="13.28515625" style="326" customWidth="1"/>
    <col min="16134" max="16139" width="0" style="326" hidden="1" customWidth="1"/>
    <col min="16140" max="16384" width="9.140625" style="326"/>
  </cols>
  <sheetData>
    <row r="1" spans="1:23" ht="18.75" x14ac:dyDescent="0.3">
      <c r="A1" s="577" t="s">
        <v>334</v>
      </c>
      <c r="B1" s="577"/>
      <c r="C1" s="577"/>
      <c r="D1" s="577"/>
      <c r="E1" s="577"/>
    </row>
    <row r="2" spans="1:23" ht="19.5" customHeight="1" x14ac:dyDescent="0.25">
      <c r="A2" s="578" t="s">
        <v>261</v>
      </c>
      <c r="B2" s="578"/>
      <c r="C2" s="578"/>
      <c r="D2" s="578"/>
      <c r="E2" s="578"/>
    </row>
    <row r="3" spans="1:23" ht="17.25" customHeight="1" x14ac:dyDescent="0.25">
      <c r="A3" s="578" t="s">
        <v>361</v>
      </c>
      <c r="B3" s="578"/>
      <c r="C3" s="578"/>
      <c r="D3" s="578"/>
      <c r="E3" s="578"/>
    </row>
    <row r="4" spans="1:23" ht="36.75" customHeight="1" x14ac:dyDescent="0.3">
      <c r="A4" s="509" t="s">
        <v>372</v>
      </c>
      <c r="B4" s="510"/>
      <c r="C4" s="510"/>
      <c r="D4" s="510"/>
      <c r="E4" s="510"/>
      <c r="F4" s="302"/>
      <c r="G4" s="302"/>
      <c r="H4" s="302"/>
      <c r="I4" s="302"/>
      <c r="J4" s="302"/>
      <c r="K4" s="302"/>
      <c r="L4" s="302"/>
      <c r="M4" s="302"/>
      <c r="N4" s="302"/>
      <c r="O4" s="302"/>
      <c r="P4" s="302"/>
      <c r="Q4" s="302"/>
      <c r="R4" s="302"/>
      <c r="S4" s="302"/>
      <c r="T4" s="302"/>
      <c r="U4" s="302"/>
      <c r="V4" s="302"/>
      <c r="W4" s="302"/>
    </row>
    <row r="5" spans="1:23" s="329" customFormat="1" ht="11.25" customHeight="1" x14ac:dyDescent="0.25">
      <c r="A5" s="330"/>
      <c r="B5" s="330"/>
      <c r="C5" s="330"/>
      <c r="D5" s="330"/>
      <c r="E5" s="330"/>
    </row>
    <row r="6" spans="1:23" ht="17.25" customHeight="1" x14ac:dyDescent="0.25">
      <c r="C6" s="331"/>
      <c r="D6" s="580" t="s">
        <v>219</v>
      </c>
      <c r="E6" s="580"/>
    </row>
    <row r="7" spans="1:23" ht="14.45" customHeight="1" x14ac:dyDescent="0.25">
      <c r="A7" s="581" t="s">
        <v>49</v>
      </c>
      <c r="B7" s="581" t="s">
        <v>262</v>
      </c>
      <c r="C7" s="583" t="s">
        <v>120</v>
      </c>
      <c r="D7" s="583" t="s">
        <v>121</v>
      </c>
      <c r="E7" s="583" t="s">
        <v>248</v>
      </c>
    </row>
    <row r="8" spans="1:23" ht="9" customHeight="1" x14ac:dyDescent="0.25">
      <c r="A8" s="582"/>
      <c r="B8" s="582"/>
      <c r="C8" s="584"/>
      <c r="D8" s="584"/>
      <c r="E8" s="584"/>
    </row>
    <row r="9" spans="1:23" s="334" customFormat="1" x14ac:dyDescent="0.25">
      <c r="A9" s="332" t="s">
        <v>56</v>
      </c>
      <c r="B9" s="332" t="s">
        <v>73</v>
      </c>
      <c r="C9" s="333">
        <v>1</v>
      </c>
      <c r="D9" s="333">
        <v>2</v>
      </c>
      <c r="E9" s="333">
        <v>3</v>
      </c>
    </row>
    <row r="10" spans="1:23" s="340" customFormat="1" x14ac:dyDescent="0.25">
      <c r="A10" s="335" t="s">
        <v>56</v>
      </c>
      <c r="B10" s="336" t="s">
        <v>263</v>
      </c>
      <c r="C10" s="337">
        <v>7438.4000000000005</v>
      </c>
      <c r="D10" s="337">
        <v>10467.299999999999</v>
      </c>
      <c r="E10" s="337">
        <v>11919.7</v>
      </c>
      <c r="F10" s="338">
        <f>E10-D10</f>
        <v>1452.4000000000015</v>
      </c>
      <c r="G10" s="339">
        <f>F10/D10</f>
        <v>0.13875593515042098</v>
      </c>
      <c r="H10" s="340">
        <v>11919.7</v>
      </c>
      <c r="I10" s="340">
        <v>11919678</v>
      </c>
    </row>
    <row r="11" spans="1:23" s="340" customFormat="1" ht="63" x14ac:dyDescent="0.25">
      <c r="A11" s="341" t="s">
        <v>2</v>
      </c>
      <c r="B11" s="342" t="s">
        <v>264</v>
      </c>
      <c r="C11" s="343">
        <v>3015.1000000000004</v>
      </c>
      <c r="D11" s="343">
        <v>4148.2</v>
      </c>
      <c r="E11" s="344">
        <v>4241.0999999999995</v>
      </c>
      <c r="F11" s="338">
        <f t="shared" ref="F11:F56" si="0">E11-D11</f>
        <v>92.899999999999636</v>
      </c>
      <c r="G11" s="339">
        <f t="shared" ref="G11:G56" si="1">F11/D11</f>
        <v>2.2395255773588457E-2</v>
      </c>
      <c r="I11" s="340">
        <v>4241106</v>
      </c>
      <c r="L11" s="345"/>
      <c r="M11" s="346"/>
    </row>
    <row r="12" spans="1:23" x14ac:dyDescent="0.25">
      <c r="A12" s="347">
        <v>1</v>
      </c>
      <c r="B12" s="348" t="s">
        <v>265</v>
      </c>
      <c r="C12" s="349">
        <v>2683.8</v>
      </c>
      <c r="D12" s="349">
        <v>3209.7</v>
      </c>
      <c r="E12" s="349">
        <v>3460.2</v>
      </c>
      <c r="F12" s="338">
        <f t="shared" si="0"/>
        <v>250.5</v>
      </c>
      <c r="G12" s="339">
        <f t="shared" si="1"/>
        <v>7.8044677072623608E-2</v>
      </c>
      <c r="I12" s="326">
        <v>3460234</v>
      </c>
    </row>
    <row r="13" spans="1:23" x14ac:dyDescent="0.25">
      <c r="A13" s="347" t="s">
        <v>234</v>
      </c>
      <c r="B13" s="348" t="s">
        <v>266</v>
      </c>
      <c r="C13" s="349">
        <v>2093.8000000000002</v>
      </c>
      <c r="D13" s="349">
        <v>2291</v>
      </c>
      <c r="E13" s="349">
        <v>2479.1</v>
      </c>
      <c r="F13" s="338">
        <f t="shared" si="0"/>
        <v>188.09999999999991</v>
      </c>
      <c r="G13" s="339">
        <f t="shared" si="1"/>
        <v>8.2103884766477481E-2</v>
      </c>
      <c r="I13" s="326">
        <v>2479126</v>
      </c>
    </row>
    <row r="14" spans="1:23" x14ac:dyDescent="0.25">
      <c r="A14" s="347" t="s">
        <v>236</v>
      </c>
      <c r="B14" s="348" t="s">
        <v>267</v>
      </c>
      <c r="C14" s="349">
        <v>218.4</v>
      </c>
      <c r="D14" s="349">
        <v>294.89999999999998</v>
      </c>
      <c r="E14" s="349">
        <v>312.8</v>
      </c>
      <c r="F14" s="338">
        <f t="shared" si="0"/>
        <v>17.900000000000034</v>
      </c>
      <c r="G14" s="339">
        <f t="shared" si="1"/>
        <v>6.0698541878603039E-2</v>
      </c>
      <c r="I14" s="326">
        <v>312768</v>
      </c>
    </row>
    <row r="15" spans="1:23" x14ac:dyDescent="0.25">
      <c r="A15" s="347" t="s">
        <v>268</v>
      </c>
      <c r="B15" s="348" t="s">
        <v>269</v>
      </c>
      <c r="C15" s="349">
        <v>371.6</v>
      </c>
      <c r="D15" s="349">
        <v>623.79999999999995</v>
      </c>
      <c r="E15" s="349">
        <v>668.3</v>
      </c>
      <c r="F15" s="338">
        <f t="shared" si="0"/>
        <v>44.5</v>
      </c>
      <c r="G15" s="339">
        <f t="shared" si="1"/>
        <v>7.133696697659507E-2</v>
      </c>
      <c r="I15" s="326">
        <v>668340</v>
      </c>
    </row>
    <row r="16" spans="1:23" ht="75.599999999999994" customHeight="1" x14ac:dyDescent="0.25">
      <c r="A16" s="347">
        <v>2</v>
      </c>
      <c r="B16" s="348" t="s">
        <v>270</v>
      </c>
      <c r="C16" s="349">
        <v>331.3</v>
      </c>
      <c r="D16" s="349">
        <v>938.5</v>
      </c>
      <c r="E16" s="349">
        <v>780.9</v>
      </c>
      <c r="F16" s="338">
        <f t="shared" si="0"/>
        <v>-157.60000000000002</v>
      </c>
      <c r="G16" s="339">
        <f t="shared" si="1"/>
        <v>-0.16792754395311671</v>
      </c>
    </row>
    <row r="17" spans="1:11" hidden="1" x14ac:dyDescent="0.25">
      <c r="A17" s="347" t="s">
        <v>75</v>
      </c>
      <c r="B17" s="348" t="s">
        <v>271</v>
      </c>
      <c r="C17" s="349">
        <v>4301.7999999999993</v>
      </c>
      <c r="D17" s="349">
        <v>7298.1</v>
      </c>
      <c r="E17" s="350">
        <v>16300</v>
      </c>
      <c r="F17" s="338">
        <f t="shared" si="0"/>
        <v>9001.9</v>
      </c>
      <c r="G17" s="339">
        <f t="shared" si="1"/>
        <v>1.2334580233211383</v>
      </c>
      <c r="I17" s="326">
        <v>780872</v>
      </c>
    </row>
    <row r="18" spans="1:11" ht="31.5" hidden="1" x14ac:dyDescent="0.25">
      <c r="A18" s="347" t="s">
        <v>75</v>
      </c>
      <c r="B18" s="348" t="s">
        <v>272</v>
      </c>
      <c r="C18" s="349">
        <v>300</v>
      </c>
      <c r="D18" s="349">
        <v>350</v>
      </c>
      <c r="E18" s="350">
        <v>27166</v>
      </c>
      <c r="F18" s="338">
        <f t="shared" si="0"/>
        <v>26816</v>
      </c>
      <c r="G18" s="339">
        <f t="shared" si="1"/>
        <v>76.617142857142852</v>
      </c>
      <c r="I18" s="326">
        <v>16300</v>
      </c>
    </row>
    <row r="19" spans="1:11" ht="47.25" hidden="1" x14ac:dyDescent="0.25">
      <c r="A19" s="347"/>
      <c r="B19" s="348" t="s">
        <v>273</v>
      </c>
      <c r="C19" s="349">
        <v>17.2</v>
      </c>
      <c r="D19" s="349">
        <v>75</v>
      </c>
      <c r="E19" s="351">
        <v>68678</v>
      </c>
      <c r="F19" s="338">
        <f t="shared" si="0"/>
        <v>68603</v>
      </c>
      <c r="G19" s="339">
        <f t="shared" si="1"/>
        <v>914.70666666666671</v>
      </c>
      <c r="I19" s="326">
        <v>27166</v>
      </c>
    </row>
    <row r="20" spans="1:11" ht="31.5" hidden="1" x14ac:dyDescent="0.25">
      <c r="A20" s="347" t="s">
        <v>75</v>
      </c>
      <c r="B20" s="348" t="s">
        <v>274</v>
      </c>
      <c r="C20" s="349">
        <v>235.1</v>
      </c>
      <c r="D20" s="349">
        <v>277</v>
      </c>
      <c r="E20" s="350">
        <v>50000</v>
      </c>
      <c r="F20" s="338">
        <f t="shared" si="0"/>
        <v>49723</v>
      </c>
      <c r="G20" s="339">
        <f t="shared" si="1"/>
        <v>179.50541516245488</v>
      </c>
      <c r="I20" s="326">
        <v>68678</v>
      </c>
    </row>
    <row r="21" spans="1:11" hidden="1" x14ac:dyDescent="0.25">
      <c r="A21" s="347"/>
      <c r="B21" s="348" t="s">
        <v>275</v>
      </c>
      <c r="C21" s="349">
        <v>70.099999999999994</v>
      </c>
      <c r="D21" s="349">
        <v>660.8</v>
      </c>
      <c r="E21" s="350">
        <v>442253</v>
      </c>
      <c r="F21" s="338">
        <f t="shared" si="0"/>
        <v>441592.2</v>
      </c>
      <c r="G21" s="339">
        <f t="shared" si="1"/>
        <v>668.26906779661022</v>
      </c>
      <c r="I21" s="326">
        <v>50000</v>
      </c>
    </row>
    <row r="22" spans="1:11" hidden="1" x14ac:dyDescent="0.25">
      <c r="A22" s="347" t="s">
        <v>75</v>
      </c>
      <c r="B22" s="348" t="s">
        <v>276</v>
      </c>
      <c r="C22" s="349">
        <v>1307.3</v>
      </c>
      <c r="D22" s="349">
        <v>1994.7</v>
      </c>
      <c r="E22" s="350">
        <v>176475</v>
      </c>
      <c r="F22" s="338">
        <f t="shared" si="0"/>
        <v>174480.3</v>
      </c>
      <c r="G22" s="339">
        <f t="shared" si="1"/>
        <v>87.471950669273568</v>
      </c>
      <c r="I22" s="326">
        <v>442253</v>
      </c>
    </row>
    <row r="23" spans="1:11" s="340" customFormat="1" ht="46.15" customHeight="1" x14ac:dyDescent="0.25">
      <c r="A23" s="352" t="s">
        <v>4</v>
      </c>
      <c r="B23" s="342" t="s">
        <v>277</v>
      </c>
      <c r="C23" s="343">
        <v>2072.1</v>
      </c>
      <c r="D23" s="343">
        <v>3590.6</v>
      </c>
      <c r="E23" s="343">
        <v>4657.6000000000004</v>
      </c>
      <c r="F23" s="338">
        <f t="shared" si="0"/>
        <v>1067.0000000000005</v>
      </c>
      <c r="G23" s="339">
        <f t="shared" si="1"/>
        <v>0.29716481925026472</v>
      </c>
      <c r="I23" s="340">
        <v>176475</v>
      </c>
    </row>
    <row r="24" spans="1:11" ht="31.5" x14ac:dyDescent="0.25">
      <c r="A24" s="347">
        <v>1</v>
      </c>
      <c r="B24" s="348" t="s">
        <v>278</v>
      </c>
      <c r="C24" s="350">
        <v>300</v>
      </c>
      <c r="D24" s="350">
        <v>350</v>
      </c>
      <c r="E24" s="350">
        <v>350</v>
      </c>
      <c r="F24" s="338">
        <f t="shared" si="0"/>
        <v>0</v>
      </c>
      <c r="G24" s="339">
        <f t="shared" si="1"/>
        <v>0</v>
      </c>
      <c r="I24" s="326">
        <v>4657572</v>
      </c>
    </row>
    <row r="25" spans="1:11" ht="31.5" x14ac:dyDescent="0.25">
      <c r="A25" s="347">
        <v>2</v>
      </c>
      <c r="B25" s="348" t="s">
        <v>279</v>
      </c>
      <c r="C25" s="349">
        <v>17.2</v>
      </c>
      <c r="D25" s="349">
        <v>75</v>
      </c>
      <c r="E25" s="350">
        <v>120</v>
      </c>
      <c r="F25" s="338">
        <f t="shared" si="0"/>
        <v>45</v>
      </c>
      <c r="G25" s="339">
        <f t="shared" si="1"/>
        <v>0.6</v>
      </c>
      <c r="I25" s="353">
        <v>350000</v>
      </c>
    </row>
    <row r="26" spans="1:11" x14ac:dyDescent="0.25">
      <c r="A26" s="347">
        <v>3</v>
      </c>
      <c r="B26" s="348" t="s">
        <v>280</v>
      </c>
      <c r="C26" s="349">
        <v>235.1</v>
      </c>
      <c r="D26" s="349">
        <v>277</v>
      </c>
      <c r="E26" s="349">
        <v>416.8</v>
      </c>
      <c r="F26" s="338">
        <f t="shared" si="0"/>
        <v>139.80000000000001</v>
      </c>
      <c r="G26" s="339">
        <f t="shared" si="1"/>
        <v>0.50469314079422389</v>
      </c>
      <c r="I26" s="353">
        <v>120000</v>
      </c>
    </row>
    <row r="27" spans="1:11" ht="31.5" hidden="1" x14ac:dyDescent="0.25">
      <c r="A27" s="347" t="s">
        <v>75</v>
      </c>
      <c r="B27" s="348" t="s">
        <v>281</v>
      </c>
      <c r="C27" s="350">
        <v>182000</v>
      </c>
      <c r="D27" s="350">
        <v>170000</v>
      </c>
      <c r="E27" s="350">
        <v>270000</v>
      </c>
      <c r="F27" s="338">
        <f t="shared" si="0"/>
        <v>100000</v>
      </c>
      <c r="G27" s="339">
        <f t="shared" si="1"/>
        <v>0.58823529411764708</v>
      </c>
      <c r="I27" s="326">
        <v>416772</v>
      </c>
    </row>
    <row r="28" spans="1:11" ht="31.5" hidden="1" x14ac:dyDescent="0.25">
      <c r="A28" s="347" t="s">
        <v>75</v>
      </c>
      <c r="B28" s="348" t="s">
        <v>282</v>
      </c>
      <c r="C28" s="350">
        <v>0</v>
      </c>
      <c r="D28" s="350">
        <v>23700</v>
      </c>
      <c r="E28" s="350">
        <v>15000</v>
      </c>
      <c r="F28" s="338">
        <f t="shared" si="0"/>
        <v>-8700</v>
      </c>
      <c r="G28" s="339">
        <f t="shared" si="1"/>
        <v>-0.36708860759493672</v>
      </c>
      <c r="I28" s="326">
        <v>270000</v>
      </c>
    </row>
    <row r="29" spans="1:11" ht="31.5" hidden="1" x14ac:dyDescent="0.25">
      <c r="A29" s="347" t="s">
        <v>75</v>
      </c>
      <c r="B29" s="348" t="s">
        <v>283</v>
      </c>
      <c r="C29" s="350">
        <v>0</v>
      </c>
      <c r="D29" s="350">
        <v>1000</v>
      </c>
      <c r="E29" s="350">
        <v>1100</v>
      </c>
      <c r="F29" s="338">
        <f t="shared" si="0"/>
        <v>100</v>
      </c>
      <c r="G29" s="339">
        <f t="shared" si="1"/>
        <v>0.1</v>
      </c>
      <c r="I29" s="326">
        <v>15000</v>
      </c>
    </row>
    <row r="30" spans="1:11" hidden="1" x14ac:dyDescent="0.25">
      <c r="A30" s="347" t="s">
        <v>75</v>
      </c>
      <c r="B30" s="348" t="s">
        <v>284</v>
      </c>
      <c r="C30" s="350">
        <v>59800</v>
      </c>
      <c r="D30" s="350">
        <v>82300</v>
      </c>
      <c r="E30" s="350">
        <v>130672</v>
      </c>
      <c r="F30" s="338">
        <f t="shared" si="0"/>
        <v>48372</v>
      </c>
      <c r="G30" s="339">
        <f t="shared" si="1"/>
        <v>0.58775212636695018</v>
      </c>
      <c r="I30" s="326">
        <v>1100</v>
      </c>
    </row>
    <row r="31" spans="1:11" ht="31.5" hidden="1" x14ac:dyDescent="0.25">
      <c r="A31" s="347" t="s">
        <v>75</v>
      </c>
      <c r="B31" s="348" t="s">
        <v>285</v>
      </c>
      <c r="C31" s="350"/>
      <c r="D31" s="350">
        <v>0</v>
      </c>
      <c r="E31" s="350">
        <v>0</v>
      </c>
      <c r="F31" s="338">
        <f t="shared" si="0"/>
        <v>0</v>
      </c>
      <c r="G31" s="339" t="e">
        <f t="shared" si="1"/>
        <v>#DIV/0!</v>
      </c>
      <c r="I31" s="326">
        <v>130672</v>
      </c>
    </row>
    <row r="32" spans="1:11" ht="31.5" x14ac:dyDescent="0.25">
      <c r="A32" s="347">
        <v>4</v>
      </c>
      <c r="B32" s="348" t="s">
        <v>286</v>
      </c>
      <c r="C32" s="349">
        <v>70.099999999999994</v>
      </c>
      <c r="D32" s="349">
        <v>660.8</v>
      </c>
      <c r="E32" s="349">
        <v>849.3</v>
      </c>
      <c r="F32" s="338">
        <f t="shared" si="0"/>
        <v>188.5</v>
      </c>
      <c r="G32" s="339">
        <f t="shared" si="1"/>
        <v>0.28526029055690072</v>
      </c>
      <c r="I32" s="326">
        <v>0</v>
      </c>
      <c r="J32" s="354">
        <f>E32-D32</f>
        <v>188.5</v>
      </c>
      <c r="K32" s="326">
        <f>J32/D32</f>
        <v>0.28526029055690072</v>
      </c>
    </row>
    <row r="33" spans="1:12" hidden="1" x14ac:dyDescent="0.25">
      <c r="A33" s="347" t="s">
        <v>75</v>
      </c>
      <c r="B33" s="348" t="s">
        <v>287</v>
      </c>
      <c r="C33" s="350">
        <v>110000</v>
      </c>
      <c r="D33" s="350">
        <v>92404</v>
      </c>
      <c r="E33" s="350">
        <v>107654</v>
      </c>
      <c r="F33" s="338">
        <f t="shared" si="0"/>
        <v>15250</v>
      </c>
      <c r="G33" s="339">
        <f t="shared" si="1"/>
        <v>0.16503614562140168</v>
      </c>
      <c r="I33" s="326">
        <v>849287</v>
      </c>
      <c r="J33" s="354">
        <f t="shared" ref="J33:J41" si="2">E33-D33</f>
        <v>15250</v>
      </c>
      <c r="K33" s="326">
        <f t="shared" ref="K33:K41" si="3">J33/D33</f>
        <v>0.16503614562140168</v>
      </c>
    </row>
    <row r="34" spans="1:12" hidden="1" x14ac:dyDescent="0.25">
      <c r="A34" s="347" t="s">
        <v>75</v>
      </c>
      <c r="B34" s="348" t="s">
        <v>288</v>
      </c>
      <c r="C34" s="350">
        <v>28000</v>
      </c>
      <c r="D34" s="350">
        <v>32478</v>
      </c>
      <c r="E34" s="350">
        <v>85690</v>
      </c>
      <c r="F34" s="338">
        <f t="shared" si="0"/>
        <v>53212</v>
      </c>
      <c r="G34" s="339">
        <f t="shared" si="1"/>
        <v>1.638401379395283</v>
      </c>
      <c r="I34" s="326">
        <v>107654</v>
      </c>
      <c r="J34" s="354">
        <f t="shared" si="2"/>
        <v>53212</v>
      </c>
      <c r="K34" s="326">
        <f t="shared" si="3"/>
        <v>1.638401379395283</v>
      </c>
    </row>
    <row r="35" spans="1:12" hidden="1" x14ac:dyDescent="0.25">
      <c r="A35" s="347" t="s">
        <v>75</v>
      </c>
      <c r="B35" s="348" t="s">
        <v>289</v>
      </c>
      <c r="C35" s="350">
        <v>14831</v>
      </c>
      <c r="D35" s="350">
        <v>39326</v>
      </c>
      <c r="E35" s="350">
        <v>85229</v>
      </c>
      <c r="F35" s="338">
        <f t="shared" si="0"/>
        <v>45903</v>
      </c>
      <c r="G35" s="339">
        <f t="shared" si="1"/>
        <v>1.167243045313533</v>
      </c>
      <c r="I35" s="326">
        <v>85690</v>
      </c>
      <c r="J35" s="354">
        <f t="shared" si="2"/>
        <v>45903</v>
      </c>
      <c r="K35" s="326">
        <f t="shared" si="3"/>
        <v>1.167243045313533</v>
      </c>
    </row>
    <row r="36" spans="1:12" ht="63" hidden="1" x14ac:dyDescent="0.25">
      <c r="A36" s="347" t="s">
        <v>75</v>
      </c>
      <c r="B36" s="355" t="s">
        <v>290</v>
      </c>
      <c r="C36" s="350">
        <v>0</v>
      </c>
      <c r="D36" s="350">
        <v>0</v>
      </c>
      <c r="E36" s="350">
        <v>0</v>
      </c>
      <c r="F36" s="338">
        <f t="shared" si="0"/>
        <v>0</v>
      </c>
      <c r="G36" s="339" t="e">
        <f t="shared" si="1"/>
        <v>#DIV/0!</v>
      </c>
      <c r="I36" s="326">
        <v>85229</v>
      </c>
      <c r="J36" s="354">
        <f t="shared" si="2"/>
        <v>0</v>
      </c>
      <c r="K36" s="326" t="e">
        <f t="shared" si="3"/>
        <v>#DIV/0!</v>
      </c>
    </row>
    <row r="37" spans="1:12" hidden="1" x14ac:dyDescent="0.25">
      <c r="A37" s="347" t="s">
        <v>75</v>
      </c>
      <c r="B37" s="355" t="s">
        <v>291</v>
      </c>
      <c r="C37" s="350">
        <v>0</v>
      </c>
      <c r="D37" s="350">
        <v>0</v>
      </c>
      <c r="E37" s="350">
        <v>0</v>
      </c>
      <c r="F37" s="338">
        <f t="shared" si="0"/>
        <v>0</v>
      </c>
      <c r="G37" s="339" t="e">
        <f t="shared" si="1"/>
        <v>#DIV/0!</v>
      </c>
      <c r="J37" s="354">
        <f t="shared" si="2"/>
        <v>0</v>
      </c>
      <c r="K37" s="326" t="e">
        <f t="shared" si="3"/>
        <v>#DIV/0!</v>
      </c>
    </row>
    <row r="38" spans="1:12" hidden="1" x14ac:dyDescent="0.25">
      <c r="A38" s="347" t="s">
        <v>75</v>
      </c>
      <c r="B38" s="348" t="s">
        <v>292</v>
      </c>
      <c r="C38" s="350">
        <v>85000</v>
      </c>
      <c r="D38" s="350">
        <v>300712</v>
      </c>
      <c r="E38" s="350">
        <v>334812</v>
      </c>
      <c r="F38" s="338">
        <f t="shared" si="0"/>
        <v>34100</v>
      </c>
      <c r="G38" s="339">
        <f t="shared" si="1"/>
        <v>0.11339753651334167</v>
      </c>
      <c r="J38" s="354">
        <f t="shared" si="2"/>
        <v>34100</v>
      </c>
      <c r="K38" s="326">
        <f t="shared" si="3"/>
        <v>0.11339753651334167</v>
      </c>
    </row>
    <row r="39" spans="1:12" hidden="1" x14ac:dyDescent="0.25">
      <c r="A39" s="347" t="s">
        <v>75</v>
      </c>
      <c r="B39" s="348" t="s">
        <v>293</v>
      </c>
      <c r="C39" s="350">
        <v>0</v>
      </c>
      <c r="D39" s="350">
        <v>195892</v>
      </c>
      <c r="E39" s="350">
        <v>135902</v>
      </c>
      <c r="F39" s="338">
        <f t="shared" si="0"/>
        <v>-59990</v>
      </c>
      <c r="G39" s="339">
        <f t="shared" si="1"/>
        <v>-0.30624017315663732</v>
      </c>
      <c r="I39" s="326">
        <v>334812</v>
      </c>
      <c r="J39" s="354">
        <f t="shared" si="2"/>
        <v>-59990</v>
      </c>
      <c r="K39" s="326">
        <f t="shared" si="3"/>
        <v>-0.30624017315663732</v>
      </c>
    </row>
    <row r="40" spans="1:12" hidden="1" x14ac:dyDescent="0.25">
      <c r="A40" s="347" t="s">
        <v>75</v>
      </c>
      <c r="B40" s="348" t="s">
        <v>294</v>
      </c>
      <c r="C40" s="350">
        <v>0</v>
      </c>
      <c r="D40" s="350">
        <v>0</v>
      </c>
      <c r="E40" s="350">
        <v>100000</v>
      </c>
      <c r="F40" s="338">
        <f t="shared" si="0"/>
        <v>100000</v>
      </c>
      <c r="G40" s="339" t="e">
        <f t="shared" si="1"/>
        <v>#DIV/0!</v>
      </c>
      <c r="I40" s="326">
        <v>135902</v>
      </c>
      <c r="J40" s="354">
        <f t="shared" si="2"/>
        <v>100000</v>
      </c>
      <c r="K40" s="326" t="e">
        <f t="shared" si="3"/>
        <v>#DIV/0!</v>
      </c>
    </row>
    <row r="41" spans="1:12" ht="31.5" x14ac:dyDescent="0.25">
      <c r="A41" s="347">
        <v>5</v>
      </c>
      <c r="B41" s="348" t="s">
        <v>295</v>
      </c>
      <c r="C41" s="349">
        <v>1307.3</v>
      </c>
      <c r="D41" s="349">
        <v>1995.1</v>
      </c>
      <c r="E41" s="349">
        <v>2578.9</v>
      </c>
      <c r="F41" s="338">
        <f t="shared" si="0"/>
        <v>583.80000000000018</v>
      </c>
      <c r="G41" s="339">
        <f t="shared" si="1"/>
        <v>0.292616911433011</v>
      </c>
      <c r="I41" s="326">
        <v>100000</v>
      </c>
      <c r="J41" s="354">
        <f t="shared" si="2"/>
        <v>583.80000000000018</v>
      </c>
      <c r="K41" s="326">
        <f t="shared" si="3"/>
        <v>0.292616911433011</v>
      </c>
      <c r="L41" s="356"/>
    </row>
    <row r="42" spans="1:12" hidden="1" x14ac:dyDescent="0.25">
      <c r="A42" s="347" t="s">
        <v>75</v>
      </c>
      <c r="B42" s="348" t="s">
        <v>296</v>
      </c>
      <c r="C42" s="350">
        <v>460997</v>
      </c>
      <c r="D42" s="350">
        <v>943761</v>
      </c>
      <c r="E42" s="350">
        <v>1047684</v>
      </c>
      <c r="F42" s="338">
        <f t="shared" si="0"/>
        <v>103923</v>
      </c>
      <c r="G42" s="339">
        <f t="shared" si="1"/>
        <v>0.1101158026237575</v>
      </c>
      <c r="I42" s="326">
        <v>2578845</v>
      </c>
      <c r="L42" s="356"/>
    </row>
    <row r="43" spans="1:12" hidden="1" x14ac:dyDescent="0.25">
      <c r="A43" s="347" t="s">
        <v>75</v>
      </c>
      <c r="B43" s="348" t="s">
        <v>297</v>
      </c>
      <c r="C43" s="350">
        <v>25800</v>
      </c>
      <c r="D43" s="350">
        <v>30046</v>
      </c>
      <c r="E43" s="350">
        <v>86661</v>
      </c>
      <c r="F43" s="338">
        <f t="shared" si="0"/>
        <v>56615</v>
      </c>
      <c r="G43" s="339">
        <f t="shared" si="1"/>
        <v>1.8842774412567396</v>
      </c>
      <c r="I43" s="326">
        <v>1047684</v>
      </c>
      <c r="L43" s="356"/>
    </row>
    <row r="44" spans="1:12" hidden="1" x14ac:dyDescent="0.25">
      <c r="A44" s="347" t="s">
        <v>75</v>
      </c>
      <c r="B44" s="348" t="s">
        <v>298</v>
      </c>
      <c r="C44" s="350">
        <v>664006</v>
      </c>
      <c r="D44" s="350">
        <v>771413</v>
      </c>
      <c r="E44" s="350">
        <v>888754</v>
      </c>
      <c r="F44" s="338">
        <f t="shared" si="0"/>
        <v>117341</v>
      </c>
      <c r="G44" s="339">
        <f t="shared" si="1"/>
        <v>0.15211177410803292</v>
      </c>
      <c r="I44" s="326">
        <v>86661</v>
      </c>
      <c r="L44" s="356"/>
    </row>
    <row r="45" spans="1:12" hidden="1" x14ac:dyDescent="0.25">
      <c r="A45" s="347" t="s">
        <v>75</v>
      </c>
      <c r="B45" s="348" t="s">
        <v>299</v>
      </c>
      <c r="C45" s="350">
        <v>40150</v>
      </c>
      <c r="D45" s="350">
        <v>42500</v>
      </c>
      <c r="E45" s="350">
        <v>84499</v>
      </c>
      <c r="F45" s="338">
        <f t="shared" si="0"/>
        <v>41999</v>
      </c>
      <c r="G45" s="339">
        <f t="shared" si="1"/>
        <v>0.98821176470588235</v>
      </c>
      <c r="I45" s="326">
        <v>888754</v>
      </c>
      <c r="L45" s="356"/>
    </row>
    <row r="46" spans="1:12" hidden="1" x14ac:dyDescent="0.25">
      <c r="A46" s="347" t="s">
        <v>75</v>
      </c>
      <c r="B46" s="348" t="s">
        <v>300</v>
      </c>
      <c r="C46" s="350">
        <v>1450</v>
      </c>
      <c r="D46" s="350">
        <v>1450</v>
      </c>
      <c r="E46" s="350">
        <v>2487</v>
      </c>
      <c r="F46" s="338">
        <f t="shared" si="0"/>
        <v>1037</v>
      </c>
      <c r="G46" s="339">
        <f t="shared" si="1"/>
        <v>0.71517241379310348</v>
      </c>
      <c r="I46" s="326">
        <v>84499</v>
      </c>
      <c r="L46" s="356"/>
    </row>
    <row r="47" spans="1:12" hidden="1" x14ac:dyDescent="0.25">
      <c r="A47" s="347" t="s">
        <v>75</v>
      </c>
      <c r="B47" s="348" t="s">
        <v>301</v>
      </c>
      <c r="C47" s="350">
        <v>0</v>
      </c>
      <c r="D47" s="350">
        <v>0</v>
      </c>
      <c r="E47" s="350">
        <v>0</v>
      </c>
      <c r="F47" s="338">
        <f t="shared" si="0"/>
        <v>0</v>
      </c>
      <c r="G47" s="339" t="e">
        <f t="shared" si="1"/>
        <v>#DIV/0!</v>
      </c>
      <c r="I47" s="326">
        <v>2487</v>
      </c>
      <c r="L47" s="356"/>
    </row>
    <row r="48" spans="1:12" hidden="1" x14ac:dyDescent="0.25">
      <c r="A48" s="347" t="s">
        <v>75</v>
      </c>
      <c r="B48" s="348" t="s">
        <v>302</v>
      </c>
      <c r="C48" s="350">
        <v>203742</v>
      </c>
      <c r="D48" s="350">
        <v>205952</v>
      </c>
      <c r="E48" s="350">
        <v>468760</v>
      </c>
      <c r="F48" s="338">
        <f t="shared" si="0"/>
        <v>262808</v>
      </c>
      <c r="G48" s="339">
        <f t="shared" si="1"/>
        <v>1.2760643256681168</v>
      </c>
      <c r="I48" s="326">
        <v>0</v>
      </c>
      <c r="L48" s="356"/>
    </row>
    <row r="49" spans="1:13" x14ac:dyDescent="0.25">
      <c r="A49" s="347">
        <v>6</v>
      </c>
      <c r="B49" s="348" t="s">
        <v>303</v>
      </c>
      <c r="C49" s="349">
        <v>142</v>
      </c>
      <c r="D49" s="349">
        <v>231.9</v>
      </c>
      <c r="E49" s="349">
        <v>341.8</v>
      </c>
      <c r="F49" s="338">
        <f t="shared" si="0"/>
        <v>109.9</v>
      </c>
      <c r="G49" s="339">
        <f t="shared" si="1"/>
        <v>0.47391116860715826</v>
      </c>
      <c r="I49" s="326">
        <v>468760</v>
      </c>
      <c r="L49" s="356"/>
    </row>
    <row r="50" spans="1:13" s="353" customFormat="1" hidden="1" x14ac:dyDescent="0.25">
      <c r="A50" s="357" t="s">
        <v>75</v>
      </c>
      <c r="B50" s="358" t="s">
        <v>304</v>
      </c>
      <c r="C50" s="359">
        <v>0</v>
      </c>
      <c r="D50" s="359">
        <v>28400</v>
      </c>
      <c r="E50" s="359">
        <v>44800</v>
      </c>
      <c r="F50" s="360">
        <f t="shared" si="0"/>
        <v>16400</v>
      </c>
      <c r="G50" s="361">
        <f t="shared" si="1"/>
        <v>0.57746478873239437</v>
      </c>
      <c r="I50" s="353">
        <v>196030</v>
      </c>
    </row>
    <row r="51" spans="1:13" s="353" customFormat="1" hidden="1" x14ac:dyDescent="0.25">
      <c r="A51" s="357" t="s">
        <v>75</v>
      </c>
      <c r="B51" s="358" t="s">
        <v>305</v>
      </c>
      <c r="C51" s="359">
        <v>70000</v>
      </c>
      <c r="D51" s="359">
        <v>0</v>
      </c>
      <c r="E51" s="359">
        <v>0</v>
      </c>
      <c r="F51" s="360">
        <f t="shared" si="0"/>
        <v>0</v>
      </c>
      <c r="G51" s="361" t="e">
        <f t="shared" si="1"/>
        <v>#DIV/0!</v>
      </c>
      <c r="I51" s="353">
        <v>44800</v>
      </c>
    </row>
    <row r="52" spans="1:13" s="353" customFormat="1" hidden="1" x14ac:dyDescent="0.25">
      <c r="A52" s="357" t="s">
        <v>75</v>
      </c>
      <c r="B52" s="358" t="s">
        <v>306</v>
      </c>
      <c r="C52" s="359">
        <v>90000</v>
      </c>
      <c r="D52" s="359">
        <v>72772</v>
      </c>
      <c r="E52" s="359">
        <v>148230</v>
      </c>
      <c r="F52" s="360">
        <f t="shared" si="0"/>
        <v>75458</v>
      </c>
      <c r="G52" s="361">
        <f t="shared" si="1"/>
        <v>1.0369098004727093</v>
      </c>
      <c r="I52" s="353">
        <v>0</v>
      </c>
    </row>
    <row r="53" spans="1:13" s="353" customFormat="1" hidden="1" x14ac:dyDescent="0.25">
      <c r="A53" s="362" t="s">
        <v>75</v>
      </c>
      <c r="B53" s="358" t="s">
        <v>307</v>
      </c>
      <c r="C53" s="359">
        <v>2000</v>
      </c>
      <c r="D53" s="359">
        <v>2200</v>
      </c>
      <c r="E53" s="359">
        <v>3000</v>
      </c>
      <c r="F53" s="360">
        <f t="shared" si="0"/>
        <v>800</v>
      </c>
      <c r="G53" s="361">
        <f t="shared" si="1"/>
        <v>0.36363636363636365</v>
      </c>
      <c r="I53" s="353">
        <v>148230</v>
      </c>
    </row>
    <row r="54" spans="1:13" x14ac:dyDescent="0.25">
      <c r="A54" s="347">
        <v>7</v>
      </c>
      <c r="B54" s="348" t="s">
        <v>308</v>
      </c>
      <c r="C54" s="349">
        <v>0.4</v>
      </c>
      <c r="D54" s="349">
        <v>0.8</v>
      </c>
      <c r="E54" s="349">
        <v>0.8</v>
      </c>
      <c r="F54" s="338">
        <f t="shared" si="0"/>
        <v>0</v>
      </c>
      <c r="G54" s="339">
        <f t="shared" si="1"/>
        <v>0</v>
      </c>
      <c r="I54" s="326">
        <v>3000</v>
      </c>
    </row>
    <row r="55" spans="1:13" s="340" customFormat="1" ht="31.5" x14ac:dyDescent="0.25">
      <c r="A55" s="352" t="s">
        <v>6</v>
      </c>
      <c r="B55" s="342" t="s">
        <v>309</v>
      </c>
      <c r="C55" s="344">
        <v>1001.2</v>
      </c>
      <c r="D55" s="344">
        <v>1228.5</v>
      </c>
      <c r="E55" s="344">
        <v>1221</v>
      </c>
      <c r="F55" s="338">
        <f t="shared" si="0"/>
        <v>-7.5</v>
      </c>
      <c r="G55" s="339">
        <f t="shared" si="1"/>
        <v>-6.105006105006105E-3</v>
      </c>
      <c r="I55" s="340">
        <v>145838</v>
      </c>
      <c r="L55" s="356"/>
      <c r="M55" s="346"/>
    </row>
    <row r="56" spans="1:13" s="340" customFormat="1" x14ac:dyDescent="0.25">
      <c r="A56" s="352" t="s">
        <v>33</v>
      </c>
      <c r="B56" s="342" t="s">
        <v>310</v>
      </c>
      <c r="C56" s="344">
        <v>1350</v>
      </c>
      <c r="D56" s="344">
        <v>1500</v>
      </c>
      <c r="E56" s="344">
        <v>1800</v>
      </c>
      <c r="F56" s="338">
        <f t="shared" si="0"/>
        <v>300</v>
      </c>
      <c r="G56" s="339">
        <f t="shared" si="1"/>
        <v>0.2</v>
      </c>
      <c r="I56" s="340">
        <v>800</v>
      </c>
      <c r="L56" s="356"/>
      <c r="M56" s="346"/>
    </row>
    <row r="57" spans="1:13" ht="31.5" hidden="1" x14ac:dyDescent="0.25">
      <c r="A57" s="352" t="s">
        <v>4</v>
      </c>
      <c r="B57" s="342" t="s">
        <v>311</v>
      </c>
      <c r="C57" s="363"/>
      <c r="D57" s="363"/>
      <c r="E57" s="363"/>
      <c r="I57" s="326">
        <v>1800000</v>
      </c>
    </row>
    <row r="58" spans="1:13" hidden="1" x14ac:dyDescent="0.25">
      <c r="A58" s="352"/>
      <c r="B58" s="342"/>
      <c r="C58" s="363">
        <v>7910330</v>
      </c>
      <c r="D58" s="363"/>
      <c r="E58" s="363">
        <v>11957500</v>
      </c>
      <c r="I58" s="326">
        <v>1221000</v>
      </c>
    </row>
    <row r="59" spans="1:13" hidden="1" x14ac:dyDescent="0.25">
      <c r="A59" s="352"/>
      <c r="B59" s="342" t="s">
        <v>312</v>
      </c>
      <c r="C59" s="363">
        <v>7902891.5999999996</v>
      </c>
      <c r="D59" s="363"/>
      <c r="E59" s="363">
        <v>-11945580.300000001</v>
      </c>
    </row>
    <row r="60" spans="1:13" ht="47.25" hidden="1" x14ac:dyDescent="0.25">
      <c r="A60" s="352"/>
      <c r="B60" s="342"/>
      <c r="C60" s="363"/>
      <c r="D60" s="363"/>
      <c r="E60" s="363" t="s">
        <v>313</v>
      </c>
    </row>
    <row r="61" spans="1:13" hidden="1" x14ac:dyDescent="0.25">
      <c r="A61" s="352"/>
      <c r="B61" s="342"/>
      <c r="C61" s="363"/>
      <c r="D61" s="363"/>
      <c r="E61" s="363"/>
    </row>
    <row r="62" spans="1:13" hidden="1" x14ac:dyDescent="0.25">
      <c r="A62" s="352"/>
      <c r="B62" s="342"/>
      <c r="C62" s="363"/>
      <c r="D62" s="363"/>
      <c r="E62" s="363"/>
    </row>
    <row r="63" spans="1:13" hidden="1" x14ac:dyDescent="0.25">
      <c r="A63" s="352"/>
      <c r="B63" s="342"/>
      <c r="C63" s="363"/>
      <c r="D63" s="363" t="e">
        <v>#REF!</v>
      </c>
      <c r="E63" s="363" t="e">
        <v>#REF!</v>
      </c>
    </row>
    <row r="64" spans="1:13" hidden="1" x14ac:dyDescent="0.25">
      <c r="A64" s="352"/>
      <c r="B64" s="342"/>
      <c r="C64" s="363"/>
      <c r="D64" s="363"/>
      <c r="E64" s="363"/>
    </row>
    <row r="65" spans="1:12" hidden="1" x14ac:dyDescent="0.25">
      <c r="A65" s="352">
        <v>1</v>
      </c>
      <c r="B65" s="342" t="s">
        <v>314</v>
      </c>
      <c r="C65" s="364">
        <v>3.4159548272487757E-5</v>
      </c>
      <c r="D65" s="364">
        <v>4.0825496597345889E-5</v>
      </c>
      <c r="E65" s="364">
        <v>4.1194857752874342E-5</v>
      </c>
    </row>
    <row r="66" spans="1:12" hidden="1" x14ac:dyDescent="0.25">
      <c r="A66" s="352">
        <v>2</v>
      </c>
      <c r="B66" s="342" t="s">
        <v>315</v>
      </c>
      <c r="C66" s="363"/>
      <c r="D66" s="363"/>
      <c r="E66" s="363"/>
    </row>
    <row r="67" spans="1:12" hidden="1" x14ac:dyDescent="0.25">
      <c r="A67" s="365"/>
      <c r="B67" s="366"/>
      <c r="C67" s="367">
        <v>32476093</v>
      </c>
      <c r="D67" s="367">
        <v>33531615</v>
      </c>
      <c r="E67" s="367">
        <v>37500000</v>
      </c>
    </row>
    <row r="68" spans="1:12" hidden="1" x14ac:dyDescent="0.25">
      <c r="A68" s="365"/>
      <c r="B68" s="366"/>
      <c r="C68" s="367">
        <v>217754636</v>
      </c>
      <c r="D68" s="367">
        <v>256391247.44120049</v>
      </c>
      <c r="E68" s="367">
        <v>289349221</v>
      </c>
    </row>
    <row r="69" spans="1:12" ht="31.5" x14ac:dyDescent="0.25">
      <c r="A69" s="368" t="s">
        <v>73</v>
      </c>
      <c r="B69" s="342" t="s">
        <v>316</v>
      </c>
      <c r="C69" s="367"/>
      <c r="D69" s="367"/>
      <c r="E69" s="367"/>
    </row>
    <row r="70" spans="1:12" x14ac:dyDescent="0.25">
      <c r="A70" s="368" t="s">
        <v>2</v>
      </c>
      <c r="B70" s="342" t="s">
        <v>317</v>
      </c>
      <c r="C70" s="367"/>
      <c r="D70" s="369">
        <v>10467.299999999999</v>
      </c>
      <c r="E70" s="369">
        <v>11919.7</v>
      </c>
    </row>
    <row r="71" spans="1:12" x14ac:dyDescent="0.25">
      <c r="A71" s="370">
        <v>1</v>
      </c>
      <c r="B71" s="371" t="s">
        <v>318</v>
      </c>
      <c r="C71" s="367"/>
      <c r="D71" s="349">
        <v>6471.1</v>
      </c>
      <c r="E71" s="349">
        <v>7362.6</v>
      </c>
      <c r="L71" s="372"/>
    </row>
    <row r="72" spans="1:12" x14ac:dyDescent="0.25">
      <c r="A72" s="370">
        <v>2</v>
      </c>
      <c r="B72" s="371" t="s">
        <v>319</v>
      </c>
      <c r="C72" s="367"/>
      <c r="D72" s="349">
        <v>427.2</v>
      </c>
      <c r="E72" s="349">
        <v>499.3</v>
      </c>
      <c r="L72" s="372"/>
    </row>
    <row r="73" spans="1:12" x14ac:dyDescent="0.25">
      <c r="A73" s="370">
        <v>3</v>
      </c>
      <c r="B73" s="371" t="s">
        <v>320</v>
      </c>
      <c r="C73" s="367"/>
      <c r="D73" s="349">
        <v>3569</v>
      </c>
      <c r="E73" s="349">
        <v>4057.8</v>
      </c>
      <c r="L73" s="372"/>
    </row>
    <row r="74" spans="1:12" x14ac:dyDescent="0.25">
      <c r="A74" s="368" t="s">
        <v>4</v>
      </c>
      <c r="B74" s="373" t="s">
        <v>321</v>
      </c>
      <c r="C74" s="367"/>
      <c r="D74" s="369">
        <v>253604</v>
      </c>
      <c r="E74" s="369">
        <v>286690.7</v>
      </c>
    </row>
    <row r="75" spans="1:12" x14ac:dyDescent="0.25">
      <c r="A75" s="370">
        <v>1</v>
      </c>
      <c r="B75" s="374" t="s">
        <v>322</v>
      </c>
      <c r="C75" s="367"/>
      <c r="D75" s="375">
        <v>170804</v>
      </c>
      <c r="E75" s="375">
        <v>192403.6</v>
      </c>
    </row>
    <row r="76" spans="1:12" x14ac:dyDescent="0.25">
      <c r="A76" s="370">
        <v>2</v>
      </c>
      <c r="B76" s="374" t="s">
        <v>323</v>
      </c>
      <c r="C76" s="367"/>
      <c r="D76" s="349">
        <v>11420</v>
      </c>
      <c r="E76" s="349">
        <v>13131.1</v>
      </c>
    </row>
    <row r="77" spans="1:12" x14ac:dyDescent="0.25">
      <c r="A77" s="370">
        <v>3</v>
      </c>
      <c r="B77" s="374" t="s">
        <v>324</v>
      </c>
      <c r="C77" s="367"/>
      <c r="D77" s="349">
        <v>71380</v>
      </c>
      <c r="E77" s="349">
        <v>81156</v>
      </c>
    </row>
    <row r="78" spans="1:12" x14ac:dyDescent="0.25">
      <c r="A78" s="368" t="s">
        <v>6</v>
      </c>
      <c r="B78" s="373" t="s">
        <v>325</v>
      </c>
      <c r="C78" s="367"/>
      <c r="D78" s="369">
        <v>186436.5</v>
      </c>
      <c r="E78" s="369">
        <v>221534.4</v>
      </c>
    </row>
    <row r="79" spans="1:12" x14ac:dyDescent="0.25">
      <c r="A79" s="370">
        <v>1</v>
      </c>
      <c r="B79" s="374" t="s">
        <v>326</v>
      </c>
      <c r="C79" s="367"/>
      <c r="D79" s="349">
        <v>110547.6</v>
      </c>
      <c r="E79" s="349">
        <v>127706</v>
      </c>
    </row>
    <row r="80" spans="1:12" x14ac:dyDescent="0.25">
      <c r="A80" s="370">
        <v>2</v>
      </c>
      <c r="B80" s="374" t="s">
        <v>327</v>
      </c>
      <c r="C80" s="367"/>
      <c r="D80" s="349">
        <v>7153.1</v>
      </c>
      <c r="E80" s="349">
        <v>8578.4</v>
      </c>
    </row>
    <row r="81" spans="1:17" x14ac:dyDescent="0.25">
      <c r="A81" s="370">
        <v>3</v>
      </c>
      <c r="B81" s="374" t="s">
        <v>328</v>
      </c>
      <c r="C81" s="367"/>
      <c r="D81" s="349">
        <v>68735.8</v>
      </c>
      <c r="E81" s="349">
        <v>85250</v>
      </c>
    </row>
    <row r="82" spans="1:17" ht="31.5" x14ac:dyDescent="0.25">
      <c r="A82" s="368" t="s">
        <v>33</v>
      </c>
      <c r="B82" s="342" t="s">
        <v>329</v>
      </c>
      <c r="C82" s="367"/>
      <c r="D82" s="367"/>
      <c r="E82" s="367"/>
    </row>
    <row r="83" spans="1:17" x14ac:dyDescent="0.25">
      <c r="A83" s="370">
        <v>1</v>
      </c>
      <c r="B83" s="374" t="s">
        <v>330</v>
      </c>
      <c r="C83" s="367"/>
      <c r="D83" s="376">
        <v>2.3000046916385054E-2</v>
      </c>
      <c r="E83" s="376">
        <v>2.3000247415260276E-2</v>
      </c>
    </row>
    <row r="84" spans="1:17" x14ac:dyDescent="0.25">
      <c r="A84" s="370">
        <v>2</v>
      </c>
      <c r="B84" s="374" t="s">
        <v>331</v>
      </c>
      <c r="C84" s="367"/>
      <c r="D84" s="376">
        <v>2.3001006832462003E-2</v>
      </c>
      <c r="E84" s="376">
        <v>2.2999147838503882E-2</v>
      </c>
    </row>
    <row r="85" spans="1:17" x14ac:dyDescent="0.25">
      <c r="A85" s="377">
        <v>3</v>
      </c>
      <c r="B85" s="378" t="s">
        <v>332</v>
      </c>
      <c r="C85" s="379"/>
      <c r="D85" s="380">
        <v>0.05</v>
      </c>
      <c r="E85" s="380">
        <v>0.05</v>
      </c>
    </row>
    <row r="86" spans="1:17" ht="23.25" customHeight="1" x14ac:dyDescent="0.25">
      <c r="E86" s="35" t="s">
        <v>79</v>
      </c>
    </row>
    <row r="87" spans="1:17" ht="46.5" customHeight="1" x14ac:dyDescent="0.25">
      <c r="A87" s="579" t="s">
        <v>367</v>
      </c>
      <c r="B87" s="579"/>
      <c r="C87" s="579"/>
      <c r="D87" s="579"/>
      <c r="E87" s="579"/>
      <c r="F87" s="381"/>
      <c r="G87" s="381"/>
      <c r="H87" s="381"/>
      <c r="I87" s="381"/>
      <c r="J87" s="381"/>
      <c r="K87" s="381"/>
      <c r="L87" s="381"/>
      <c r="M87" s="381"/>
      <c r="N87" s="381"/>
      <c r="O87" s="381"/>
      <c r="P87" s="381"/>
      <c r="Q87" s="381"/>
    </row>
    <row r="88" spans="1:17" ht="22.5" customHeight="1" x14ac:dyDescent="0.25">
      <c r="A88" s="452" t="s">
        <v>333</v>
      </c>
      <c r="B88" s="453"/>
      <c r="C88" s="454"/>
    </row>
    <row r="89" spans="1:17" ht="20.25" customHeight="1" x14ac:dyDescent="0.25">
      <c r="A89" s="432" t="s">
        <v>368</v>
      </c>
      <c r="B89" s="431"/>
    </row>
  </sheetData>
  <mergeCells count="11">
    <mergeCell ref="A1:E1"/>
    <mergeCell ref="A2:E2"/>
    <mergeCell ref="A3:E3"/>
    <mergeCell ref="A4:E4"/>
    <mergeCell ref="A87:E87"/>
    <mergeCell ref="D6:E6"/>
    <mergeCell ref="A7:A8"/>
    <mergeCell ref="B7:B8"/>
    <mergeCell ref="C7:C8"/>
    <mergeCell ref="D7:D8"/>
    <mergeCell ref="E7:E8"/>
  </mergeCells>
  <pageMargins left="1.1811023622047201" right="0.78740157480314998" top="0.95" bottom="0.95" header="0.31496062992126" footer="0.31496062992126"/>
  <pageSetup paperSize="9" scale="82" fitToHeight="0" orientation="portrait" r:id="rId1"/>
  <headerFooter differentFirst="1">
    <oddFooter>&amp;R&amp;"VNtimes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topLeftCell="A4" zoomScale="85" zoomScaleNormal="85" workbookViewId="0">
      <selection activeCell="B23" sqref="B23"/>
    </sheetView>
  </sheetViews>
  <sheetFormatPr defaultColWidth="9.140625" defaultRowHeight="15.75" x14ac:dyDescent="0.25"/>
  <cols>
    <col min="1" max="1" width="5.28515625" style="1" customWidth="1"/>
    <col min="2" max="2" width="65.28515625" style="1" customWidth="1"/>
    <col min="3" max="3" width="22.7109375" style="1" customWidth="1"/>
    <col min="4" max="16384" width="9.140625" style="1"/>
  </cols>
  <sheetData>
    <row r="1" spans="1:3" ht="56.25" customHeight="1" x14ac:dyDescent="0.25">
      <c r="A1" s="459" t="s">
        <v>354</v>
      </c>
      <c r="B1" s="459"/>
      <c r="C1" s="459"/>
    </row>
    <row r="2" spans="1:3" ht="41.25" customHeight="1" x14ac:dyDescent="0.25">
      <c r="A2" s="458" t="s">
        <v>370</v>
      </c>
      <c r="B2" s="458"/>
      <c r="C2" s="458"/>
    </row>
    <row r="3" spans="1:3" ht="48.75" customHeight="1" x14ac:dyDescent="0.25"/>
    <row r="4" spans="1:3" ht="48.75" customHeight="1" x14ac:dyDescent="0.25">
      <c r="A4" s="389" t="s">
        <v>0</v>
      </c>
      <c r="B4" s="389" t="s">
        <v>1</v>
      </c>
      <c r="C4" s="389" t="s">
        <v>8</v>
      </c>
    </row>
    <row r="5" spans="1:3" x14ac:dyDescent="0.25">
      <c r="A5" s="2" t="s">
        <v>2</v>
      </c>
      <c r="B5" s="382" t="s">
        <v>3</v>
      </c>
      <c r="C5" s="382"/>
    </row>
    <row r="6" spans="1:3" ht="57" customHeight="1" x14ac:dyDescent="0.25">
      <c r="A6" s="383">
        <v>1</v>
      </c>
      <c r="B6" s="4" t="s">
        <v>26</v>
      </c>
      <c r="C6" s="3" t="s">
        <v>34</v>
      </c>
    </row>
    <row r="7" spans="1:3" x14ac:dyDescent="0.25">
      <c r="A7" s="385" t="s">
        <v>4</v>
      </c>
      <c r="B7" s="457" t="s">
        <v>5</v>
      </c>
      <c r="C7" s="457"/>
    </row>
    <row r="8" spans="1:3" ht="51.75" customHeight="1" x14ac:dyDescent="0.25">
      <c r="A8" s="386">
        <v>1</v>
      </c>
      <c r="B8" s="387" t="s">
        <v>342</v>
      </c>
      <c r="C8" s="386" t="s">
        <v>35</v>
      </c>
    </row>
    <row r="9" spans="1:3" x14ac:dyDescent="0.25">
      <c r="A9" s="388" t="s">
        <v>6</v>
      </c>
      <c r="B9" s="455" t="s">
        <v>7</v>
      </c>
      <c r="C9" s="455"/>
    </row>
    <row r="10" spans="1:3" x14ac:dyDescent="0.25">
      <c r="A10" s="455" t="s">
        <v>36</v>
      </c>
      <c r="B10" s="455"/>
      <c r="C10" s="455"/>
    </row>
    <row r="11" spans="1:3" ht="90.75" customHeight="1" x14ac:dyDescent="0.25">
      <c r="A11" s="383">
        <v>1</v>
      </c>
      <c r="B11" s="384" t="s">
        <v>377</v>
      </c>
      <c r="C11" s="386" t="s">
        <v>36</v>
      </c>
    </row>
    <row r="12" spans="1:3" x14ac:dyDescent="0.25">
      <c r="A12" s="455" t="s">
        <v>41</v>
      </c>
      <c r="B12" s="455"/>
      <c r="C12" s="455"/>
    </row>
    <row r="13" spans="1:3" ht="88.5" customHeight="1" x14ac:dyDescent="0.25">
      <c r="A13" s="383">
        <v>1</v>
      </c>
      <c r="B13" s="5" t="s">
        <v>27</v>
      </c>
      <c r="C13" s="386" t="s">
        <v>41</v>
      </c>
    </row>
    <row r="14" spans="1:3" x14ac:dyDescent="0.25">
      <c r="A14" s="455" t="s">
        <v>338</v>
      </c>
      <c r="B14" s="455"/>
      <c r="C14" s="455"/>
    </row>
    <row r="15" spans="1:3" ht="108.75" customHeight="1" x14ac:dyDescent="0.25">
      <c r="A15" s="383">
        <v>1</v>
      </c>
      <c r="B15" s="5" t="s">
        <v>43</v>
      </c>
      <c r="C15" s="7" t="s">
        <v>42</v>
      </c>
    </row>
  </sheetData>
  <mergeCells count="7">
    <mergeCell ref="A12:C12"/>
    <mergeCell ref="A14:C14"/>
    <mergeCell ref="B7:C7"/>
    <mergeCell ref="A1:C1"/>
    <mergeCell ref="A2:C2"/>
    <mergeCell ref="B9:C9"/>
    <mergeCell ref="A10:C10"/>
  </mergeCells>
  <pageMargins left="1.1811023622047245" right="0.78740157480314965" top="0.78740157480314965" bottom="0.78740157480314965"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2"/>
  <sheetViews>
    <sheetView zoomScale="85" zoomScaleNormal="85" workbookViewId="0">
      <selection activeCell="V6" sqref="V6"/>
    </sheetView>
  </sheetViews>
  <sheetFormatPr defaultColWidth="11.42578125" defaultRowHeight="12.75" x14ac:dyDescent="0.25"/>
  <cols>
    <col min="1" max="1" width="4.85546875" style="32" customWidth="1"/>
    <col min="2" max="2" width="30.7109375" style="32" customWidth="1"/>
    <col min="3" max="3" width="10.28515625" style="32" hidden="1" customWidth="1"/>
    <col min="4" max="5" width="9.42578125" style="32" hidden="1" customWidth="1"/>
    <col min="6" max="6" width="10" style="32" hidden="1" customWidth="1"/>
    <col min="7" max="7" width="9.85546875" style="32" hidden="1" customWidth="1"/>
    <col min="8" max="8" width="0.5703125" style="32" hidden="1" customWidth="1"/>
    <col min="9" max="9" width="9.7109375" style="32" customWidth="1"/>
    <col min="10" max="10" width="11.5703125" style="32" customWidth="1"/>
    <col min="11" max="11" width="9.5703125" style="32" customWidth="1"/>
    <col min="12" max="12" width="11.85546875" style="32" customWidth="1"/>
    <col min="13" max="13" width="9.28515625" style="32" customWidth="1"/>
    <col min="14" max="14" width="12" style="32" customWidth="1"/>
    <col min="15" max="15" width="9.28515625" style="32" customWidth="1"/>
    <col min="16" max="16" width="12" style="32" customWidth="1"/>
    <col min="17" max="17" width="12.28515625" style="34" customWidth="1"/>
    <col min="18" max="18" width="9.7109375" style="32" customWidth="1"/>
    <col min="19" max="19" width="12" style="32" customWidth="1"/>
    <col min="20" max="20" width="9.28515625" style="32" customWidth="1"/>
    <col min="21" max="21" width="12.28515625" style="32" customWidth="1"/>
    <col min="22" max="218" width="11.42578125" style="32"/>
    <col min="219" max="219" width="4.85546875" style="32" customWidth="1"/>
    <col min="220" max="220" width="30.7109375" style="32" customWidth="1"/>
    <col min="221" max="226" width="0" style="32" hidden="1" customWidth="1"/>
    <col min="227" max="227" width="9.7109375" style="32" customWidth="1"/>
    <col min="228" max="228" width="11.5703125" style="32" customWidth="1"/>
    <col min="229" max="229" width="9.5703125" style="32" customWidth="1"/>
    <col min="230" max="230" width="11.85546875" style="32" customWidth="1"/>
    <col min="231" max="231" width="9.28515625" style="32" customWidth="1"/>
    <col min="232" max="232" width="12" style="32" customWidth="1"/>
    <col min="233" max="233" width="9.28515625" style="32" customWidth="1"/>
    <col min="234" max="234" width="12" style="32" customWidth="1"/>
    <col min="235" max="235" width="12.28515625" style="32" customWidth="1"/>
    <col min="236" max="236" width="9.7109375" style="32" customWidth="1"/>
    <col min="237" max="237" width="12" style="32" customWidth="1"/>
    <col min="238" max="238" width="9.28515625" style="32" customWidth="1"/>
    <col min="239" max="239" width="12.28515625" style="32" customWidth="1"/>
    <col min="240" max="241" width="12.28515625" style="32" bestFit="1" customWidth="1"/>
    <col min="242" max="474" width="11.42578125" style="32"/>
    <col min="475" max="475" width="4.85546875" style="32" customWidth="1"/>
    <col min="476" max="476" width="30.7109375" style="32" customWidth="1"/>
    <col min="477" max="482" width="0" style="32" hidden="1" customWidth="1"/>
    <col min="483" max="483" width="9.7109375" style="32" customWidth="1"/>
    <col min="484" max="484" width="11.5703125" style="32" customWidth="1"/>
    <col min="485" max="485" width="9.5703125" style="32" customWidth="1"/>
    <col min="486" max="486" width="11.85546875" style="32" customWidth="1"/>
    <col min="487" max="487" width="9.28515625" style="32" customWidth="1"/>
    <col min="488" max="488" width="12" style="32" customWidth="1"/>
    <col min="489" max="489" width="9.28515625" style="32" customWidth="1"/>
    <col min="490" max="490" width="12" style="32" customWidth="1"/>
    <col min="491" max="491" width="12.28515625" style="32" customWidth="1"/>
    <col min="492" max="492" width="9.7109375" style="32" customWidth="1"/>
    <col min="493" max="493" width="12" style="32" customWidth="1"/>
    <col min="494" max="494" width="9.28515625" style="32" customWidth="1"/>
    <col min="495" max="495" width="12.28515625" style="32" customWidth="1"/>
    <col min="496" max="497" width="12.28515625" style="32" bestFit="1" customWidth="1"/>
    <col min="498" max="730" width="11.42578125" style="32"/>
    <col min="731" max="731" width="4.85546875" style="32" customWidth="1"/>
    <col min="732" max="732" width="30.7109375" style="32" customWidth="1"/>
    <col min="733" max="738" width="0" style="32" hidden="1" customWidth="1"/>
    <col min="739" max="739" width="9.7109375" style="32" customWidth="1"/>
    <col min="740" max="740" width="11.5703125" style="32" customWidth="1"/>
    <col min="741" max="741" width="9.5703125" style="32" customWidth="1"/>
    <col min="742" max="742" width="11.85546875" style="32" customWidth="1"/>
    <col min="743" max="743" width="9.28515625" style="32" customWidth="1"/>
    <col min="744" max="744" width="12" style="32" customWidth="1"/>
    <col min="745" max="745" width="9.28515625" style="32" customWidth="1"/>
    <col min="746" max="746" width="12" style="32" customWidth="1"/>
    <col min="747" max="747" width="12.28515625" style="32" customWidth="1"/>
    <col min="748" max="748" width="9.7109375" style="32" customWidth="1"/>
    <col min="749" max="749" width="12" style="32" customWidth="1"/>
    <col min="750" max="750" width="9.28515625" style="32" customWidth="1"/>
    <col min="751" max="751" width="12.28515625" style="32" customWidth="1"/>
    <col min="752" max="753" width="12.28515625" style="32" bestFit="1" customWidth="1"/>
    <col min="754" max="986" width="11.42578125" style="32"/>
    <col min="987" max="987" width="4.85546875" style="32" customWidth="1"/>
    <col min="988" max="988" width="30.7109375" style="32" customWidth="1"/>
    <col min="989" max="994" width="0" style="32" hidden="1" customWidth="1"/>
    <col min="995" max="995" width="9.7109375" style="32" customWidth="1"/>
    <col min="996" max="996" width="11.5703125" style="32" customWidth="1"/>
    <col min="997" max="997" width="9.5703125" style="32" customWidth="1"/>
    <col min="998" max="998" width="11.85546875" style="32" customWidth="1"/>
    <col min="999" max="999" width="9.28515625" style="32" customWidth="1"/>
    <col min="1000" max="1000" width="12" style="32" customWidth="1"/>
    <col min="1001" max="1001" width="9.28515625" style="32" customWidth="1"/>
    <col min="1002" max="1002" width="12" style="32" customWidth="1"/>
    <col min="1003" max="1003" width="12.28515625" style="32" customWidth="1"/>
    <col min="1004" max="1004" width="9.7109375" style="32" customWidth="1"/>
    <col min="1005" max="1005" width="12" style="32" customWidth="1"/>
    <col min="1006" max="1006" width="9.28515625" style="32" customWidth="1"/>
    <col min="1007" max="1007" width="12.28515625" style="32" customWidth="1"/>
    <col min="1008" max="1009" width="12.28515625" style="32" bestFit="1" customWidth="1"/>
    <col min="1010" max="1242" width="11.42578125" style="32"/>
    <col min="1243" max="1243" width="4.85546875" style="32" customWidth="1"/>
    <col min="1244" max="1244" width="30.7109375" style="32" customWidth="1"/>
    <col min="1245" max="1250" width="0" style="32" hidden="1" customWidth="1"/>
    <col min="1251" max="1251" width="9.7109375" style="32" customWidth="1"/>
    <col min="1252" max="1252" width="11.5703125" style="32" customWidth="1"/>
    <col min="1253" max="1253" width="9.5703125" style="32" customWidth="1"/>
    <col min="1254" max="1254" width="11.85546875" style="32" customWidth="1"/>
    <col min="1255" max="1255" width="9.28515625" style="32" customWidth="1"/>
    <col min="1256" max="1256" width="12" style="32" customWidth="1"/>
    <col min="1257" max="1257" width="9.28515625" style="32" customWidth="1"/>
    <col min="1258" max="1258" width="12" style="32" customWidth="1"/>
    <col min="1259" max="1259" width="12.28515625" style="32" customWidth="1"/>
    <col min="1260" max="1260" width="9.7109375" style="32" customWidth="1"/>
    <col min="1261" max="1261" width="12" style="32" customWidth="1"/>
    <col min="1262" max="1262" width="9.28515625" style="32" customWidth="1"/>
    <col min="1263" max="1263" width="12.28515625" style="32" customWidth="1"/>
    <col min="1264" max="1265" width="12.28515625" style="32" bestFit="1" customWidth="1"/>
    <col min="1266" max="1498" width="11.42578125" style="32"/>
    <col min="1499" max="1499" width="4.85546875" style="32" customWidth="1"/>
    <col min="1500" max="1500" width="30.7109375" style="32" customWidth="1"/>
    <col min="1501" max="1506" width="0" style="32" hidden="1" customWidth="1"/>
    <col min="1507" max="1507" width="9.7109375" style="32" customWidth="1"/>
    <col min="1508" max="1508" width="11.5703125" style="32" customWidth="1"/>
    <col min="1509" max="1509" width="9.5703125" style="32" customWidth="1"/>
    <col min="1510" max="1510" width="11.85546875" style="32" customWidth="1"/>
    <col min="1511" max="1511" width="9.28515625" style="32" customWidth="1"/>
    <col min="1512" max="1512" width="12" style="32" customWidth="1"/>
    <col min="1513" max="1513" width="9.28515625" style="32" customWidth="1"/>
    <col min="1514" max="1514" width="12" style="32" customWidth="1"/>
    <col min="1515" max="1515" width="12.28515625" style="32" customWidth="1"/>
    <col min="1516" max="1516" width="9.7109375" style="32" customWidth="1"/>
    <col min="1517" max="1517" width="12" style="32" customWidth="1"/>
    <col min="1518" max="1518" width="9.28515625" style="32" customWidth="1"/>
    <col min="1519" max="1519" width="12.28515625" style="32" customWidth="1"/>
    <col min="1520" max="1521" width="12.28515625" style="32" bestFit="1" customWidth="1"/>
    <col min="1522" max="1754" width="11.42578125" style="32"/>
    <col min="1755" max="1755" width="4.85546875" style="32" customWidth="1"/>
    <col min="1756" max="1756" width="30.7109375" style="32" customWidth="1"/>
    <col min="1757" max="1762" width="0" style="32" hidden="1" customWidth="1"/>
    <col min="1763" max="1763" width="9.7109375" style="32" customWidth="1"/>
    <col min="1764" max="1764" width="11.5703125" style="32" customWidth="1"/>
    <col min="1765" max="1765" width="9.5703125" style="32" customWidth="1"/>
    <col min="1766" max="1766" width="11.85546875" style="32" customWidth="1"/>
    <col min="1767" max="1767" width="9.28515625" style="32" customWidth="1"/>
    <col min="1768" max="1768" width="12" style="32" customWidth="1"/>
    <col min="1769" max="1769" width="9.28515625" style="32" customWidth="1"/>
    <col min="1770" max="1770" width="12" style="32" customWidth="1"/>
    <col min="1771" max="1771" width="12.28515625" style="32" customWidth="1"/>
    <col min="1772" max="1772" width="9.7109375" style="32" customWidth="1"/>
    <col min="1773" max="1773" width="12" style="32" customWidth="1"/>
    <col min="1774" max="1774" width="9.28515625" style="32" customWidth="1"/>
    <col min="1775" max="1775" width="12.28515625" style="32" customWidth="1"/>
    <col min="1776" max="1777" width="12.28515625" style="32" bestFit="1" customWidth="1"/>
    <col min="1778" max="2010" width="11.42578125" style="32"/>
    <col min="2011" max="2011" width="4.85546875" style="32" customWidth="1"/>
    <col min="2012" max="2012" width="30.7109375" style="32" customWidth="1"/>
    <col min="2013" max="2018" width="0" style="32" hidden="1" customWidth="1"/>
    <col min="2019" max="2019" width="9.7109375" style="32" customWidth="1"/>
    <col min="2020" max="2020" width="11.5703125" style="32" customWidth="1"/>
    <col min="2021" max="2021" width="9.5703125" style="32" customWidth="1"/>
    <col min="2022" max="2022" width="11.85546875" style="32" customWidth="1"/>
    <col min="2023" max="2023" width="9.28515625" style="32" customWidth="1"/>
    <col min="2024" max="2024" width="12" style="32" customWidth="1"/>
    <col min="2025" max="2025" width="9.28515625" style="32" customWidth="1"/>
    <col min="2026" max="2026" width="12" style="32" customWidth="1"/>
    <col min="2027" max="2027" width="12.28515625" style="32" customWidth="1"/>
    <col min="2028" max="2028" width="9.7109375" style="32" customWidth="1"/>
    <col min="2029" max="2029" width="12" style="32" customWidth="1"/>
    <col min="2030" max="2030" width="9.28515625" style="32" customWidth="1"/>
    <col min="2031" max="2031" width="12.28515625" style="32" customWidth="1"/>
    <col min="2032" max="2033" width="12.28515625" style="32" bestFit="1" customWidth="1"/>
    <col min="2034" max="2266" width="11.42578125" style="32"/>
    <col min="2267" max="2267" width="4.85546875" style="32" customWidth="1"/>
    <col min="2268" max="2268" width="30.7109375" style="32" customWidth="1"/>
    <col min="2269" max="2274" width="0" style="32" hidden="1" customWidth="1"/>
    <col min="2275" max="2275" width="9.7109375" style="32" customWidth="1"/>
    <col min="2276" max="2276" width="11.5703125" style="32" customWidth="1"/>
    <col min="2277" max="2277" width="9.5703125" style="32" customWidth="1"/>
    <col min="2278" max="2278" width="11.85546875" style="32" customWidth="1"/>
    <col min="2279" max="2279" width="9.28515625" style="32" customWidth="1"/>
    <col min="2280" max="2280" width="12" style="32" customWidth="1"/>
    <col min="2281" max="2281" width="9.28515625" style="32" customWidth="1"/>
    <col min="2282" max="2282" width="12" style="32" customWidth="1"/>
    <col min="2283" max="2283" width="12.28515625" style="32" customWidth="1"/>
    <col min="2284" max="2284" width="9.7109375" style="32" customWidth="1"/>
    <col min="2285" max="2285" width="12" style="32" customWidth="1"/>
    <col min="2286" max="2286" width="9.28515625" style="32" customWidth="1"/>
    <col min="2287" max="2287" width="12.28515625" style="32" customWidth="1"/>
    <col min="2288" max="2289" width="12.28515625" style="32" bestFit="1" customWidth="1"/>
    <col min="2290" max="2522" width="11.42578125" style="32"/>
    <col min="2523" max="2523" width="4.85546875" style="32" customWidth="1"/>
    <col min="2524" max="2524" width="30.7109375" style="32" customWidth="1"/>
    <col min="2525" max="2530" width="0" style="32" hidden="1" customWidth="1"/>
    <col min="2531" max="2531" width="9.7109375" style="32" customWidth="1"/>
    <col min="2532" max="2532" width="11.5703125" style="32" customWidth="1"/>
    <col min="2533" max="2533" width="9.5703125" style="32" customWidth="1"/>
    <col min="2534" max="2534" width="11.85546875" style="32" customWidth="1"/>
    <col min="2535" max="2535" width="9.28515625" style="32" customWidth="1"/>
    <col min="2536" max="2536" width="12" style="32" customWidth="1"/>
    <col min="2537" max="2537" width="9.28515625" style="32" customWidth="1"/>
    <col min="2538" max="2538" width="12" style="32" customWidth="1"/>
    <col min="2539" max="2539" width="12.28515625" style="32" customWidth="1"/>
    <col min="2540" max="2540" width="9.7109375" style="32" customWidth="1"/>
    <col min="2541" max="2541" width="12" style="32" customWidth="1"/>
    <col min="2542" max="2542" width="9.28515625" style="32" customWidth="1"/>
    <col min="2543" max="2543" width="12.28515625" style="32" customWidth="1"/>
    <col min="2544" max="2545" width="12.28515625" style="32" bestFit="1" customWidth="1"/>
    <col min="2546" max="2778" width="11.42578125" style="32"/>
    <col min="2779" max="2779" width="4.85546875" style="32" customWidth="1"/>
    <col min="2780" max="2780" width="30.7109375" style="32" customWidth="1"/>
    <col min="2781" max="2786" width="0" style="32" hidden="1" customWidth="1"/>
    <col min="2787" max="2787" width="9.7109375" style="32" customWidth="1"/>
    <col min="2788" max="2788" width="11.5703125" style="32" customWidth="1"/>
    <col min="2789" max="2789" width="9.5703125" style="32" customWidth="1"/>
    <col min="2790" max="2790" width="11.85546875" style="32" customWidth="1"/>
    <col min="2791" max="2791" width="9.28515625" style="32" customWidth="1"/>
    <col min="2792" max="2792" width="12" style="32" customWidth="1"/>
    <col min="2793" max="2793" width="9.28515625" style="32" customWidth="1"/>
    <col min="2794" max="2794" width="12" style="32" customWidth="1"/>
    <col min="2795" max="2795" width="12.28515625" style="32" customWidth="1"/>
    <col min="2796" max="2796" width="9.7109375" style="32" customWidth="1"/>
    <col min="2797" max="2797" width="12" style="32" customWidth="1"/>
    <col min="2798" max="2798" width="9.28515625" style="32" customWidth="1"/>
    <col min="2799" max="2799" width="12.28515625" style="32" customWidth="1"/>
    <col min="2800" max="2801" width="12.28515625" style="32" bestFit="1" customWidth="1"/>
    <col min="2802" max="3034" width="11.42578125" style="32"/>
    <col min="3035" max="3035" width="4.85546875" style="32" customWidth="1"/>
    <col min="3036" max="3036" width="30.7109375" style="32" customWidth="1"/>
    <col min="3037" max="3042" width="0" style="32" hidden="1" customWidth="1"/>
    <col min="3043" max="3043" width="9.7109375" style="32" customWidth="1"/>
    <col min="3044" max="3044" width="11.5703125" style="32" customWidth="1"/>
    <col min="3045" max="3045" width="9.5703125" style="32" customWidth="1"/>
    <col min="3046" max="3046" width="11.85546875" style="32" customWidth="1"/>
    <col min="3047" max="3047" width="9.28515625" style="32" customWidth="1"/>
    <col min="3048" max="3048" width="12" style="32" customWidth="1"/>
    <col min="3049" max="3049" width="9.28515625" style="32" customWidth="1"/>
    <col min="3050" max="3050" width="12" style="32" customWidth="1"/>
    <col min="3051" max="3051" width="12.28515625" style="32" customWidth="1"/>
    <col min="3052" max="3052" width="9.7109375" style="32" customWidth="1"/>
    <col min="3053" max="3053" width="12" style="32" customWidth="1"/>
    <col min="3054" max="3054" width="9.28515625" style="32" customWidth="1"/>
    <col min="3055" max="3055" width="12.28515625" style="32" customWidth="1"/>
    <col min="3056" max="3057" width="12.28515625" style="32" bestFit="1" customWidth="1"/>
    <col min="3058" max="3290" width="11.42578125" style="32"/>
    <col min="3291" max="3291" width="4.85546875" style="32" customWidth="1"/>
    <col min="3292" max="3292" width="30.7109375" style="32" customWidth="1"/>
    <col min="3293" max="3298" width="0" style="32" hidden="1" customWidth="1"/>
    <col min="3299" max="3299" width="9.7109375" style="32" customWidth="1"/>
    <col min="3300" max="3300" width="11.5703125" style="32" customWidth="1"/>
    <col min="3301" max="3301" width="9.5703125" style="32" customWidth="1"/>
    <col min="3302" max="3302" width="11.85546875" style="32" customWidth="1"/>
    <col min="3303" max="3303" width="9.28515625" style="32" customWidth="1"/>
    <col min="3304" max="3304" width="12" style="32" customWidth="1"/>
    <col min="3305" max="3305" width="9.28515625" style="32" customWidth="1"/>
    <col min="3306" max="3306" width="12" style="32" customWidth="1"/>
    <col min="3307" max="3307" width="12.28515625" style="32" customWidth="1"/>
    <col min="3308" max="3308" width="9.7109375" style="32" customWidth="1"/>
    <col min="3309" max="3309" width="12" style="32" customWidth="1"/>
    <col min="3310" max="3310" width="9.28515625" style="32" customWidth="1"/>
    <col min="3311" max="3311" width="12.28515625" style="32" customWidth="1"/>
    <col min="3312" max="3313" width="12.28515625" style="32" bestFit="1" customWidth="1"/>
    <col min="3314" max="3546" width="11.42578125" style="32"/>
    <col min="3547" max="3547" width="4.85546875" style="32" customWidth="1"/>
    <col min="3548" max="3548" width="30.7109375" style="32" customWidth="1"/>
    <col min="3549" max="3554" width="0" style="32" hidden="1" customWidth="1"/>
    <col min="3555" max="3555" width="9.7109375" style="32" customWidth="1"/>
    <col min="3556" max="3556" width="11.5703125" style="32" customWidth="1"/>
    <col min="3557" max="3557" width="9.5703125" style="32" customWidth="1"/>
    <col min="3558" max="3558" width="11.85546875" style="32" customWidth="1"/>
    <col min="3559" max="3559" width="9.28515625" style="32" customWidth="1"/>
    <col min="3560" max="3560" width="12" style="32" customWidth="1"/>
    <col min="3561" max="3561" width="9.28515625" style="32" customWidth="1"/>
    <col min="3562" max="3562" width="12" style="32" customWidth="1"/>
    <col min="3563" max="3563" width="12.28515625" style="32" customWidth="1"/>
    <col min="3564" max="3564" width="9.7109375" style="32" customWidth="1"/>
    <col min="3565" max="3565" width="12" style="32" customWidth="1"/>
    <col min="3566" max="3566" width="9.28515625" style="32" customWidth="1"/>
    <col min="3567" max="3567" width="12.28515625" style="32" customWidth="1"/>
    <col min="3568" max="3569" width="12.28515625" style="32" bestFit="1" customWidth="1"/>
    <col min="3570" max="3802" width="11.42578125" style="32"/>
    <col min="3803" max="3803" width="4.85546875" style="32" customWidth="1"/>
    <col min="3804" max="3804" width="30.7109375" style="32" customWidth="1"/>
    <col min="3805" max="3810" width="0" style="32" hidden="1" customWidth="1"/>
    <col min="3811" max="3811" width="9.7109375" style="32" customWidth="1"/>
    <col min="3812" max="3812" width="11.5703125" style="32" customWidth="1"/>
    <col min="3813" max="3813" width="9.5703125" style="32" customWidth="1"/>
    <col min="3814" max="3814" width="11.85546875" style="32" customWidth="1"/>
    <col min="3815" max="3815" width="9.28515625" style="32" customWidth="1"/>
    <col min="3816" max="3816" width="12" style="32" customWidth="1"/>
    <col min="3817" max="3817" width="9.28515625" style="32" customWidth="1"/>
    <col min="3818" max="3818" width="12" style="32" customWidth="1"/>
    <col min="3819" max="3819" width="12.28515625" style="32" customWidth="1"/>
    <col min="3820" max="3820" width="9.7109375" style="32" customWidth="1"/>
    <col min="3821" max="3821" width="12" style="32" customWidth="1"/>
    <col min="3822" max="3822" width="9.28515625" style="32" customWidth="1"/>
    <col min="3823" max="3823" width="12.28515625" style="32" customWidth="1"/>
    <col min="3824" max="3825" width="12.28515625" style="32" bestFit="1" customWidth="1"/>
    <col min="3826" max="4058" width="11.42578125" style="32"/>
    <col min="4059" max="4059" width="4.85546875" style="32" customWidth="1"/>
    <col min="4060" max="4060" width="30.7109375" style="32" customWidth="1"/>
    <col min="4061" max="4066" width="0" style="32" hidden="1" customWidth="1"/>
    <col min="4067" max="4067" width="9.7109375" style="32" customWidth="1"/>
    <col min="4068" max="4068" width="11.5703125" style="32" customWidth="1"/>
    <col min="4069" max="4069" width="9.5703125" style="32" customWidth="1"/>
    <col min="4070" max="4070" width="11.85546875" style="32" customWidth="1"/>
    <col min="4071" max="4071" width="9.28515625" style="32" customWidth="1"/>
    <col min="4072" max="4072" width="12" style="32" customWidth="1"/>
    <col min="4073" max="4073" width="9.28515625" style="32" customWidth="1"/>
    <col min="4074" max="4074" width="12" style="32" customWidth="1"/>
    <col min="4075" max="4075" width="12.28515625" style="32" customWidth="1"/>
    <col min="4076" max="4076" width="9.7109375" style="32" customWidth="1"/>
    <col min="4077" max="4077" width="12" style="32" customWidth="1"/>
    <col min="4078" max="4078" width="9.28515625" style="32" customWidth="1"/>
    <col min="4079" max="4079" width="12.28515625" style="32" customWidth="1"/>
    <col min="4080" max="4081" width="12.28515625" style="32" bestFit="1" customWidth="1"/>
    <col min="4082" max="4314" width="11.42578125" style="32"/>
    <col min="4315" max="4315" width="4.85546875" style="32" customWidth="1"/>
    <col min="4316" max="4316" width="30.7109375" style="32" customWidth="1"/>
    <col min="4317" max="4322" width="0" style="32" hidden="1" customWidth="1"/>
    <col min="4323" max="4323" width="9.7109375" style="32" customWidth="1"/>
    <col min="4324" max="4324" width="11.5703125" style="32" customWidth="1"/>
    <col min="4325" max="4325" width="9.5703125" style="32" customWidth="1"/>
    <col min="4326" max="4326" width="11.85546875" style="32" customWidth="1"/>
    <col min="4327" max="4327" width="9.28515625" style="32" customWidth="1"/>
    <col min="4328" max="4328" width="12" style="32" customWidth="1"/>
    <col min="4329" max="4329" width="9.28515625" style="32" customWidth="1"/>
    <col min="4330" max="4330" width="12" style="32" customWidth="1"/>
    <col min="4331" max="4331" width="12.28515625" style="32" customWidth="1"/>
    <col min="4332" max="4332" width="9.7109375" style="32" customWidth="1"/>
    <col min="4333" max="4333" width="12" style="32" customWidth="1"/>
    <col min="4334" max="4334" width="9.28515625" style="32" customWidth="1"/>
    <col min="4335" max="4335" width="12.28515625" style="32" customWidth="1"/>
    <col min="4336" max="4337" width="12.28515625" style="32" bestFit="1" customWidth="1"/>
    <col min="4338" max="4570" width="11.42578125" style="32"/>
    <col min="4571" max="4571" width="4.85546875" style="32" customWidth="1"/>
    <col min="4572" max="4572" width="30.7109375" style="32" customWidth="1"/>
    <col min="4573" max="4578" width="0" style="32" hidden="1" customWidth="1"/>
    <col min="4579" max="4579" width="9.7109375" style="32" customWidth="1"/>
    <col min="4580" max="4580" width="11.5703125" style="32" customWidth="1"/>
    <col min="4581" max="4581" width="9.5703125" style="32" customWidth="1"/>
    <col min="4582" max="4582" width="11.85546875" style="32" customWidth="1"/>
    <col min="4583" max="4583" width="9.28515625" style="32" customWidth="1"/>
    <col min="4584" max="4584" width="12" style="32" customWidth="1"/>
    <col min="4585" max="4585" width="9.28515625" style="32" customWidth="1"/>
    <col min="4586" max="4586" width="12" style="32" customWidth="1"/>
    <col min="4587" max="4587" width="12.28515625" style="32" customWidth="1"/>
    <col min="4588" max="4588" width="9.7109375" style="32" customWidth="1"/>
    <col min="4589" max="4589" width="12" style="32" customWidth="1"/>
    <col min="4590" max="4590" width="9.28515625" style="32" customWidth="1"/>
    <col min="4591" max="4591" width="12.28515625" style="32" customWidth="1"/>
    <col min="4592" max="4593" width="12.28515625" style="32" bestFit="1" customWidth="1"/>
    <col min="4594" max="4826" width="11.42578125" style="32"/>
    <col min="4827" max="4827" width="4.85546875" style="32" customWidth="1"/>
    <col min="4828" max="4828" width="30.7109375" style="32" customWidth="1"/>
    <col min="4829" max="4834" width="0" style="32" hidden="1" customWidth="1"/>
    <col min="4835" max="4835" width="9.7109375" style="32" customWidth="1"/>
    <col min="4836" max="4836" width="11.5703125" style="32" customWidth="1"/>
    <col min="4837" max="4837" width="9.5703125" style="32" customWidth="1"/>
    <col min="4838" max="4838" width="11.85546875" style="32" customWidth="1"/>
    <col min="4839" max="4839" width="9.28515625" style="32" customWidth="1"/>
    <col min="4840" max="4840" width="12" style="32" customWidth="1"/>
    <col min="4841" max="4841" width="9.28515625" style="32" customWidth="1"/>
    <col min="4842" max="4842" width="12" style="32" customWidth="1"/>
    <col min="4843" max="4843" width="12.28515625" style="32" customWidth="1"/>
    <col min="4844" max="4844" width="9.7109375" style="32" customWidth="1"/>
    <col min="4845" max="4845" width="12" style="32" customWidth="1"/>
    <col min="4846" max="4846" width="9.28515625" style="32" customWidth="1"/>
    <col min="4847" max="4847" width="12.28515625" style="32" customWidth="1"/>
    <col min="4848" max="4849" width="12.28515625" style="32" bestFit="1" customWidth="1"/>
    <col min="4850" max="5082" width="11.42578125" style="32"/>
    <col min="5083" max="5083" width="4.85546875" style="32" customWidth="1"/>
    <col min="5084" max="5084" width="30.7109375" style="32" customWidth="1"/>
    <col min="5085" max="5090" width="0" style="32" hidden="1" customWidth="1"/>
    <col min="5091" max="5091" width="9.7109375" style="32" customWidth="1"/>
    <col min="5092" max="5092" width="11.5703125" style="32" customWidth="1"/>
    <col min="5093" max="5093" width="9.5703125" style="32" customWidth="1"/>
    <col min="5094" max="5094" width="11.85546875" style="32" customWidth="1"/>
    <col min="5095" max="5095" width="9.28515625" style="32" customWidth="1"/>
    <col min="5096" max="5096" width="12" style="32" customWidth="1"/>
    <col min="5097" max="5097" width="9.28515625" style="32" customWidth="1"/>
    <col min="5098" max="5098" width="12" style="32" customWidth="1"/>
    <col min="5099" max="5099" width="12.28515625" style="32" customWidth="1"/>
    <col min="5100" max="5100" width="9.7109375" style="32" customWidth="1"/>
    <col min="5101" max="5101" width="12" style="32" customWidth="1"/>
    <col min="5102" max="5102" width="9.28515625" style="32" customWidth="1"/>
    <col min="5103" max="5103" width="12.28515625" style="32" customWidth="1"/>
    <col min="5104" max="5105" width="12.28515625" style="32" bestFit="1" customWidth="1"/>
    <col min="5106" max="5338" width="11.42578125" style="32"/>
    <col min="5339" max="5339" width="4.85546875" style="32" customWidth="1"/>
    <col min="5340" max="5340" width="30.7109375" style="32" customWidth="1"/>
    <col min="5341" max="5346" width="0" style="32" hidden="1" customWidth="1"/>
    <col min="5347" max="5347" width="9.7109375" style="32" customWidth="1"/>
    <col min="5348" max="5348" width="11.5703125" style="32" customWidth="1"/>
    <col min="5349" max="5349" width="9.5703125" style="32" customWidth="1"/>
    <col min="5350" max="5350" width="11.85546875" style="32" customWidth="1"/>
    <col min="5351" max="5351" width="9.28515625" style="32" customWidth="1"/>
    <col min="5352" max="5352" width="12" style="32" customWidth="1"/>
    <col min="5353" max="5353" width="9.28515625" style="32" customWidth="1"/>
    <col min="5354" max="5354" width="12" style="32" customWidth="1"/>
    <col min="5355" max="5355" width="12.28515625" style="32" customWidth="1"/>
    <col min="5356" max="5356" width="9.7109375" style="32" customWidth="1"/>
    <col min="5357" max="5357" width="12" style="32" customWidth="1"/>
    <col min="5358" max="5358" width="9.28515625" style="32" customWidth="1"/>
    <col min="5359" max="5359" width="12.28515625" style="32" customWidth="1"/>
    <col min="5360" max="5361" width="12.28515625" style="32" bestFit="1" customWidth="1"/>
    <col min="5362" max="5594" width="11.42578125" style="32"/>
    <col min="5595" max="5595" width="4.85546875" style="32" customWidth="1"/>
    <col min="5596" max="5596" width="30.7109375" style="32" customWidth="1"/>
    <col min="5597" max="5602" width="0" style="32" hidden="1" customWidth="1"/>
    <col min="5603" max="5603" width="9.7109375" style="32" customWidth="1"/>
    <col min="5604" max="5604" width="11.5703125" style="32" customWidth="1"/>
    <col min="5605" max="5605" width="9.5703125" style="32" customWidth="1"/>
    <col min="5606" max="5606" width="11.85546875" style="32" customWidth="1"/>
    <col min="5607" max="5607" width="9.28515625" style="32" customWidth="1"/>
    <col min="5608" max="5608" width="12" style="32" customWidth="1"/>
    <col min="5609" max="5609" width="9.28515625" style="32" customWidth="1"/>
    <col min="5610" max="5610" width="12" style="32" customWidth="1"/>
    <col min="5611" max="5611" width="12.28515625" style="32" customWidth="1"/>
    <col min="5612" max="5612" width="9.7109375" style="32" customWidth="1"/>
    <col min="5613" max="5613" width="12" style="32" customWidth="1"/>
    <col min="5614" max="5614" width="9.28515625" style="32" customWidth="1"/>
    <col min="5615" max="5615" width="12.28515625" style="32" customWidth="1"/>
    <col min="5616" max="5617" width="12.28515625" style="32" bestFit="1" customWidth="1"/>
    <col min="5618" max="5850" width="11.42578125" style="32"/>
    <col min="5851" max="5851" width="4.85546875" style="32" customWidth="1"/>
    <col min="5852" max="5852" width="30.7109375" style="32" customWidth="1"/>
    <col min="5853" max="5858" width="0" style="32" hidden="1" customWidth="1"/>
    <col min="5859" max="5859" width="9.7109375" style="32" customWidth="1"/>
    <col min="5860" max="5860" width="11.5703125" style="32" customWidth="1"/>
    <col min="5861" max="5861" width="9.5703125" style="32" customWidth="1"/>
    <col min="5862" max="5862" width="11.85546875" style="32" customWidth="1"/>
    <col min="5863" max="5863" width="9.28515625" style="32" customWidth="1"/>
    <col min="5864" max="5864" width="12" style="32" customWidth="1"/>
    <col min="5865" max="5865" width="9.28515625" style="32" customWidth="1"/>
    <col min="5866" max="5866" width="12" style="32" customWidth="1"/>
    <col min="5867" max="5867" width="12.28515625" style="32" customWidth="1"/>
    <col min="5868" max="5868" width="9.7109375" style="32" customWidth="1"/>
    <col min="5869" max="5869" width="12" style="32" customWidth="1"/>
    <col min="5870" max="5870" width="9.28515625" style="32" customWidth="1"/>
    <col min="5871" max="5871" width="12.28515625" style="32" customWidth="1"/>
    <col min="5872" max="5873" width="12.28515625" style="32" bestFit="1" customWidth="1"/>
    <col min="5874" max="6106" width="11.42578125" style="32"/>
    <col min="6107" max="6107" width="4.85546875" style="32" customWidth="1"/>
    <col min="6108" max="6108" width="30.7109375" style="32" customWidth="1"/>
    <col min="6109" max="6114" width="0" style="32" hidden="1" customWidth="1"/>
    <col min="6115" max="6115" width="9.7109375" style="32" customWidth="1"/>
    <col min="6116" max="6116" width="11.5703125" style="32" customWidth="1"/>
    <col min="6117" max="6117" width="9.5703125" style="32" customWidth="1"/>
    <col min="6118" max="6118" width="11.85546875" style="32" customWidth="1"/>
    <col min="6119" max="6119" width="9.28515625" style="32" customWidth="1"/>
    <col min="6120" max="6120" width="12" style="32" customWidth="1"/>
    <col min="6121" max="6121" width="9.28515625" style="32" customWidth="1"/>
    <col min="6122" max="6122" width="12" style="32" customWidth="1"/>
    <col min="6123" max="6123" width="12.28515625" style="32" customWidth="1"/>
    <col min="6124" max="6124" width="9.7109375" style="32" customWidth="1"/>
    <col min="6125" max="6125" width="12" style="32" customWidth="1"/>
    <col min="6126" max="6126" width="9.28515625" style="32" customWidth="1"/>
    <col min="6127" max="6127" width="12.28515625" style="32" customWidth="1"/>
    <col min="6128" max="6129" width="12.28515625" style="32" bestFit="1" customWidth="1"/>
    <col min="6130" max="6362" width="11.42578125" style="32"/>
    <col min="6363" max="6363" width="4.85546875" style="32" customWidth="1"/>
    <col min="6364" max="6364" width="30.7109375" style="32" customWidth="1"/>
    <col min="6365" max="6370" width="0" style="32" hidden="1" customWidth="1"/>
    <col min="6371" max="6371" width="9.7109375" style="32" customWidth="1"/>
    <col min="6372" max="6372" width="11.5703125" style="32" customWidth="1"/>
    <col min="6373" max="6373" width="9.5703125" style="32" customWidth="1"/>
    <col min="6374" max="6374" width="11.85546875" style="32" customWidth="1"/>
    <col min="6375" max="6375" width="9.28515625" style="32" customWidth="1"/>
    <col min="6376" max="6376" width="12" style="32" customWidth="1"/>
    <col min="6377" max="6377" width="9.28515625" style="32" customWidth="1"/>
    <col min="6378" max="6378" width="12" style="32" customWidth="1"/>
    <col min="6379" max="6379" width="12.28515625" style="32" customWidth="1"/>
    <col min="6380" max="6380" width="9.7109375" style="32" customWidth="1"/>
    <col min="6381" max="6381" width="12" style="32" customWidth="1"/>
    <col min="6382" max="6382" width="9.28515625" style="32" customWidth="1"/>
    <col min="6383" max="6383" width="12.28515625" style="32" customWidth="1"/>
    <col min="6384" max="6385" width="12.28515625" style="32" bestFit="1" customWidth="1"/>
    <col min="6386" max="6618" width="11.42578125" style="32"/>
    <col min="6619" max="6619" width="4.85546875" style="32" customWidth="1"/>
    <col min="6620" max="6620" width="30.7109375" style="32" customWidth="1"/>
    <col min="6621" max="6626" width="0" style="32" hidden="1" customWidth="1"/>
    <col min="6627" max="6627" width="9.7109375" style="32" customWidth="1"/>
    <col min="6628" max="6628" width="11.5703125" style="32" customWidth="1"/>
    <col min="6629" max="6629" width="9.5703125" style="32" customWidth="1"/>
    <col min="6630" max="6630" width="11.85546875" style="32" customWidth="1"/>
    <col min="6631" max="6631" width="9.28515625" style="32" customWidth="1"/>
    <col min="6632" max="6632" width="12" style="32" customWidth="1"/>
    <col min="6633" max="6633" width="9.28515625" style="32" customWidth="1"/>
    <col min="6634" max="6634" width="12" style="32" customWidth="1"/>
    <col min="6635" max="6635" width="12.28515625" style="32" customWidth="1"/>
    <col min="6636" max="6636" width="9.7109375" style="32" customWidth="1"/>
    <col min="6637" max="6637" width="12" style="32" customWidth="1"/>
    <col min="6638" max="6638" width="9.28515625" style="32" customWidth="1"/>
    <col min="6639" max="6639" width="12.28515625" style="32" customWidth="1"/>
    <col min="6640" max="6641" width="12.28515625" style="32" bestFit="1" customWidth="1"/>
    <col min="6642" max="6874" width="11.42578125" style="32"/>
    <col min="6875" max="6875" width="4.85546875" style="32" customWidth="1"/>
    <col min="6876" max="6876" width="30.7109375" style="32" customWidth="1"/>
    <col min="6877" max="6882" width="0" style="32" hidden="1" customWidth="1"/>
    <col min="6883" max="6883" width="9.7109375" style="32" customWidth="1"/>
    <col min="6884" max="6884" width="11.5703125" style="32" customWidth="1"/>
    <col min="6885" max="6885" width="9.5703125" style="32" customWidth="1"/>
    <col min="6886" max="6886" width="11.85546875" style="32" customWidth="1"/>
    <col min="6887" max="6887" width="9.28515625" style="32" customWidth="1"/>
    <col min="6888" max="6888" width="12" style="32" customWidth="1"/>
    <col min="6889" max="6889" width="9.28515625" style="32" customWidth="1"/>
    <col min="6890" max="6890" width="12" style="32" customWidth="1"/>
    <col min="6891" max="6891" width="12.28515625" style="32" customWidth="1"/>
    <col min="6892" max="6892" width="9.7109375" style="32" customWidth="1"/>
    <col min="6893" max="6893" width="12" style="32" customWidth="1"/>
    <col min="6894" max="6894" width="9.28515625" style="32" customWidth="1"/>
    <col min="6895" max="6895" width="12.28515625" style="32" customWidth="1"/>
    <col min="6896" max="6897" width="12.28515625" style="32" bestFit="1" customWidth="1"/>
    <col min="6898" max="7130" width="11.42578125" style="32"/>
    <col min="7131" max="7131" width="4.85546875" style="32" customWidth="1"/>
    <col min="7132" max="7132" width="30.7109375" style="32" customWidth="1"/>
    <col min="7133" max="7138" width="0" style="32" hidden="1" customWidth="1"/>
    <col min="7139" max="7139" width="9.7109375" style="32" customWidth="1"/>
    <col min="7140" max="7140" width="11.5703125" style="32" customWidth="1"/>
    <col min="7141" max="7141" width="9.5703125" style="32" customWidth="1"/>
    <col min="7142" max="7142" width="11.85546875" style="32" customWidth="1"/>
    <col min="7143" max="7143" width="9.28515625" style="32" customWidth="1"/>
    <col min="7144" max="7144" width="12" style="32" customWidth="1"/>
    <col min="7145" max="7145" width="9.28515625" style="32" customWidth="1"/>
    <col min="7146" max="7146" width="12" style="32" customWidth="1"/>
    <col min="7147" max="7147" width="12.28515625" style="32" customWidth="1"/>
    <col min="7148" max="7148" width="9.7109375" style="32" customWidth="1"/>
    <col min="7149" max="7149" width="12" style="32" customWidth="1"/>
    <col min="7150" max="7150" width="9.28515625" style="32" customWidth="1"/>
    <col min="7151" max="7151" width="12.28515625" style="32" customWidth="1"/>
    <col min="7152" max="7153" width="12.28515625" style="32" bestFit="1" customWidth="1"/>
    <col min="7154" max="7386" width="11.42578125" style="32"/>
    <col min="7387" max="7387" width="4.85546875" style="32" customWidth="1"/>
    <col min="7388" max="7388" width="30.7109375" style="32" customWidth="1"/>
    <col min="7389" max="7394" width="0" style="32" hidden="1" customWidth="1"/>
    <col min="7395" max="7395" width="9.7109375" style="32" customWidth="1"/>
    <col min="7396" max="7396" width="11.5703125" style="32" customWidth="1"/>
    <col min="7397" max="7397" width="9.5703125" style="32" customWidth="1"/>
    <col min="7398" max="7398" width="11.85546875" style="32" customWidth="1"/>
    <col min="7399" max="7399" width="9.28515625" style="32" customWidth="1"/>
    <col min="7400" max="7400" width="12" style="32" customWidth="1"/>
    <col min="7401" max="7401" width="9.28515625" style="32" customWidth="1"/>
    <col min="7402" max="7402" width="12" style="32" customWidth="1"/>
    <col min="7403" max="7403" width="12.28515625" style="32" customWidth="1"/>
    <col min="7404" max="7404" width="9.7109375" style="32" customWidth="1"/>
    <col min="7405" max="7405" width="12" style="32" customWidth="1"/>
    <col min="7406" max="7406" width="9.28515625" style="32" customWidth="1"/>
    <col min="7407" max="7407" width="12.28515625" style="32" customWidth="1"/>
    <col min="7408" max="7409" width="12.28515625" style="32" bestFit="1" customWidth="1"/>
    <col min="7410" max="7642" width="11.42578125" style="32"/>
    <col min="7643" max="7643" width="4.85546875" style="32" customWidth="1"/>
    <col min="7644" max="7644" width="30.7109375" style="32" customWidth="1"/>
    <col min="7645" max="7650" width="0" style="32" hidden="1" customWidth="1"/>
    <col min="7651" max="7651" width="9.7109375" style="32" customWidth="1"/>
    <col min="7652" max="7652" width="11.5703125" style="32" customWidth="1"/>
    <col min="7653" max="7653" width="9.5703125" style="32" customWidth="1"/>
    <col min="7654" max="7654" width="11.85546875" style="32" customWidth="1"/>
    <col min="7655" max="7655" width="9.28515625" style="32" customWidth="1"/>
    <col min="7656" max="7656" width="12" style="32" customWidth="1"/>
    <col min="7657" max="7657" width="9.28515625" style="32" customWidth="1"/>
    <col min="7658" max="7658" width="12" style="32" customWidth="1"/>
    <col min="7659" max="7659" width="12.28515625" style="32" customWidth="1"/>
    <col min="7660" max="7660" width="9.7109375" style="32" customWidth="1"/>
    <col min="7661" max="7661" width="12" style="32" customWidth="1"/>
    <col min="7662" max="7662" width="9.28515625" style="32" customWidth="1"/>
    <col min="7663" max="7663" width="12.28515625" style="32" customWidth="1"/>
    <col min="7664" max="7665" width="12.28515625" style="32" bestFit="1" customWidth="1"/>
    <col min="7666" max="7898" width="11.42578125" style="32"/>
    <col min="7899" max="7899" width="4.85546875" style="32" customWidth="1"/>
    <col min="7900" max="7900" width="30.7109375" style="32" customWidth="1"/>
    <col min="7901" max="7906" width="0" style="32" hidden="1" customWidth="1"/>
    <col min="7907" max="7907" width="9.7109375" style="32" customWidth="1"/>
    <col min="7908" max="7908" width="11.5703125" style="32" customWidth="1"/>
    <col min="7909" max="7909" width="9.5703125" style="32" customWidth="1"/>
    <col min="7910" max="7910" width="11.85546875" style="32" customWidth="1"/>
    <col min="7911" max="7911" width="9.28515625" style="32" customWidth="1"/>
    <col min="7912" max="7912" width="12" style="32" customWidth="1"/>
    <col min="7913" max="7913" width="9.28515625" style="32" customWidth="1"/>
    <col min="7914" max="7914" width="12" style="32" customWidth="1"/>
    <col min="7915" max="7915" width="12.28515625" style="32" customWidth="1"/>
    <col min="7916" max="7916" width="9.7109375" style="32" customWidth="1"/>
    <col min="7917" max="7917" width="12" style="32" customWidth="1"/>
    <col min="7918" max="7918" width="9.28515625" style="32" customWidth="1"/>
    <col min="7919" max="7919" width="12.28515625" style="32" customWidth="1"/>
    <col min="7920" max="7921" width="12.28515625" style="32" bestFit="1" customWidth="1"/>
    <col min="7922" max="8154" width="11.42578125" style="32"/>
    <col min="8155" max="8155" width="4.85546875" style="32" customWidth="1"/>
    <col min="8156" max="8156" width="30.7109375" style="32" customWidth="1"/>
    <col min="8157" max="8162" width="0" style="32" hidden="1" customWidth="1"/>
    <col min="8163" max="8163" width="9.7109375" style="32" customWidth="1"/>
    <col min="8164" max="8164" width="11.5703125" style="32" customWidth="1"/>
    <col min="8165" max="8165" width="9.5703125" style="32" customWidth="1"/>
    <col min="8166" max="8166" width="11.85546875" style="32" customWidth="1"/>
    <col min="8167" max="8167" width="9.28515625" style="32" customWidth="1"/>
    <col min="8168" max="8168" width="12" style="32" customWidth="1"/>
    <col min="8169" max="8169" width="9.28515625" style="32" customWidth="1"/>
    <col min="8170" max="8170" width="12" style="32" customWidth="1"/>
    <col min="8171" max="8171" width="12.28515625" style="32" customWidth="1"/>
    <col min="8172" max="8172" width="9.7109375" style="32" customWidth="1"/>
    <col min="8173" max="8173" width="12" style="32" customWidth="1"/>
    <col min="8174" max="8174" width="9.28515625" style="32" customWidth="1"/>
    <col min="8175" max="8175" width="12.28515625" style="32" customWidth="1"/>
    <col min="8176" max="8177" width="12.28515625" style="32" bestFit="1" customWidth="1"/>
    <col min="8178" max="8410" width="11.42578125" style="32"/>
    <col min="8411" max="8411" width="4.85546875" style="32" customWidth="1"/>
    <col min="8412" max="8412" width="30.7109375" style="32" customWidth="1"/>
    <col min="8413" max="8418" width="0" style="32" hidden="1" customWidth="1"/>
    <col min="8419" max="8419" width="9.7109375" style="32" customWidth="1"/>
    <col min="8420" max="8420" width="11.5703125" style="32" customWidth="1"/>
    <col min="8421" max="8421" width="9.5703125" style="32" customWidth="1"/>
    <col min="8422" max="8422" width="11.85546875" style="32" customWidth="1"/>
    <col min="8423" max="8423" width="9.28515625" style="32" customWidth="1"/>
    <col min="8424" max="8424" width="12" style="32" customWidth="1"/>
    <col min="8425" max="8425" width="9.28515625" style="32" customWidth="1"/>
    <col min="8426" max="8426" width="12" style="32" customWidth="1"/>
    <col min="8427" max="8427" width="12.28515625" style="32" customWidth="1"/>
    <col min="8428" max="8428" width="9.7109375" style="32" customWidth="1"/>
    <col min="8429" max="8429" width="12" style="32" customWidth="1"/>
    <col min="8430" max="8430" width="9.28515625" style="32" customWidth="1"/>
    <col min="8431" max="8431" width="12.28515625" style="32" customWidth="1"/>
    <col min="8432" max="8433" width="12.28515625" style="32" bestFit="1" customWidth="1"/>
    <col min="8434" max="8666" width="11.42578125" style="32"/>
    <col min="8667" max="8667" width="4.85546875" style="32" customWidth="1"/>
    <col min="8668" max="8668" width="30.7109375" style="32" customWidth="1"/>
    <col min="8669" max="8674" width="0" style="32" hidden="1" customWidth="1"/>
    <col min="8675" max="8675" width="9.7109375" style="32" customWidth="1"/>
    <col min="8676" max="8676" width="11.5703125" style="32" customWidth="1"/>
    <col min="8677" max="8677" width="9.5703125" style="32" customWidth="1"/>
    <col min="8678" max="8678" width="11.85546875" style="32" customWidth="1"/>
    <col min="8679" max="8679" width="9.28515625" style="32" customWidth="1"/>
    <col min="8680" max="8680" width="12" style="32" customWidth="1"/>
    <col min="8681" max="8681" width="9.28515625" style="32" customWidth="1"/>
    <col min="8682" max="8682" width="12" style="32" customWidth="1"/>
    <col min="8683" max="8683" width="12.28515625" style="32" customWidth="1"/>
    <col min="8684" max="8684" width="9.7109375" style="32" customWidth="1"/>
    <col min="8685" max="8685" width="12" style="32" customWidth="1"/>
    <col min="8686" max="8686" width="9.28515625" style="32" customWidth="1"/>
    <col min="8687" max="8687" width="12.28515625" style="32" customWidth="1"/>
    <col min="8688" max="8689" width="12.28515625" style="32" bestFit="1" customWidth="1"/>
    <col min="8690" max="8922" width="11.42578125" style="32"/>
    <col min="8923" max="8923" width="4.85546875" style="32" customWidth="1"/>
    <col min="8924" max="8924" width="30.7109375" style="32" customWidth="1"/>
    <col min="8925" max="8930" width="0" style="32" hidden="1" customWidth="1"/>
    <col min="8931" max="8931" width="9.7109375" style="32" customWidth="1"/>
    <col min="8932" max="8932" width="11.5703125" style="32" customWidth="1"/>
    <col min="8933" max="8933" width="9.5703125" style="32" customWidth="1"/>
    <col min="8934" max="8934" width="11.85546875" style="32" customWidth="1"/>
    <col min="8935" max="8935" width="9.28515625" style="32" customWidth="1"/>
    <col min="8936" max="8936" width="12" style="32" customWidth="1"/>
    <col min="8937" max="8937" width="9.28515625" style="32" customWidth="1"/>
    <col min="8938" max="8938" width="12" style="32" customWidth="1"/>
    <col min="8939" max="8939" width="12.28515625" style="32" customWidth="1"/>
    <col min="8940" max="8940" width="9.7109375" style="32" customWidth="1"/>
    <col min="8941" max="8941" width="12" style="32" customWidth="1"/>
    <col min="8942" max="8942" width="9.28515625" style="32" customWidth="1"/>
    <col min="8943" max="8943" width="12.28515625" style="32" customWidth="1"/>
    <col min="8944" max="8945" width="12.28515625" style="32" bestFit="1" customWidth="1"/>
    <col min="8946" max="9178" width="11.42578125" style="32"/>
    <col min="9179" max="9179" width="4.85546875" style="32" customWidth="1"/>
    <col min="9180" max="9180" width="30.7109375" style="32" customWidth="1"/>
    <col min="9181" max="9186" width="0" style="32" hidden="1" customWidth="1"/>
    <col min="9187" max="9187" width="9.7109375" style="32" customWidth="1"/>
    <col min="9188" max="9188" width="11.5703125" style="32" customWidth="1"/>
    <col min="9189" max="9189" width="9.5703125" style="32" customWidth="1"/>
    <col min="9190" max="9190" width="11.85546875" style="32" customWidth="1"/>
    <col min="9191" max="9191" width="9.28515625" style="32" customWidth="1"/>
    <col min="9192" max="9192" width="12" style="32" customWidth="1"/>
    <col min="9193" max="9193" width="9.28515625" style="32" customWidth="1"/>
    <col min="9194" max="9194" width="12" style="32" customWidth="1"/>
    <col min="9195" max="9195" width="12.28515625" style="32" customWidth="1"/>
    <col min="9196" max="9196" width="9.7109375" style="32" customWidth="1"/>
    <col min="9197" max="9197" width="12" style="32" customWidth="1"/>
    <col min="9198" max="9198" width="9.28515625" style="32" customWidth="1"/>
    <col min="9199" max="9199" width="12.28515625" style="32" customWidth="1"/>
    <col min="9200" max="9201" width="12.28515625" style="32" bestFit="1" customWidth="1"/>
    <col min="9202" max="9434" width="11.42578125" style="32"/>
    <col min="9435" max="9435" width="4.85546875" style="32" customWidth="1"/>
    <col min="9436" max="9436" width="30.7109375" style="32" customWidth="1"/>
    <col min="9437" max="9442" width="0" style="32" hidden="1" customWidth="1"/>
    <col min="9443" max="9443" width="9.7109375" style="32" customWidth="1"/>
    <col min="9444" max="9444" width="11.5703125" style="32" customWidth="1"/>
    <col min="9445" max="9445" width="9.5703125" style="32" customWidth="1"/>
    <col min="9446" max="9446" width="11.85546875" style="32" customWidth="1"/>
    <col min="9447" max="9447" width="9.28515625" style="32" customWidth="1"/>
    <col min="9448" max="9448" width="12" style="32" customWidth="1"/>
    <col min="9449" max="9449" width="9.28515625" style="32" customWidth="1"/>
    <col min="9450" max="9450" width="12" style="32" customWidth="1"/>
    <col min="9451" max="9451" width="12.28515625" style="32" customWidth="1"/>
    <col min="9452" max="9452" width="9.7109375" style="32" customWidth="1"/>
    <col min="9453" max="9453" width="12" style="32" customWidth="1"/>
    <col min="9454" max="9454" width="9.28515625" style="32" customWidth="1"/>
    <col min="9455" max="9455" width="12.28515625" style="32" customWidth="1"/>
    <col min="9456" max="9457" width="12.28515625" style="32" bestFit="1" customWidth="1"/>
    <col min="9458" max="9690" width="11.42578125" style="32"/>
    <col min="9691" max="9691" width="4.85546875" style="32" customWidth="1"/>
    <col min="9692" max="9692" width="30.7109375" style="32" customWidth="1"/>
    <col min="9693" max="9698" width="0" style="32" hidden="1" customWidth="1"/>
    <col min="9699" max="9699" width="9.7109375" style="32" customWidth="1"/>
    <col min="9700" max="9700" width="11.5703125" style="32" customWidth="1"/>
    <col min="9701" max="9701" width="9.5703125" style="32" customWidth="1"/>
    <col min="9702" max="9702" width="11.85546875" style="32" customWidth="1"/>
    <col min="9703" max="9703" width="9.28515625" style="32" customWidth="1"/>
    <col min="9704" max="9704" width="12" style="32" customWidth="1"/>
    <col min="9705" max="9705" width="9.28515625" style="32" customWidth="1"/>
    <col min="9706" max="9706" width="12" style="32" customWidth="1"/>
    <col min="9707" max="9707" width="12.28515625" style="32" customWidth="1"/>
    <col min="9708" max="9708" width="9.7109375" style="32" customWidth="1"/>
    <col min="9709" max="9709" width="12" style="32" customWidth="1"/>
    <col min="9710" max="9710" width="9.28515625" style="32" customWidth="1"/>
    <col min="9711" max="9711" width="12.28515625" style="32" customWidth="1"/>
    <col min="9712" max="9713" width="12.28515625" style="32" bestFit="1" customWidth="1"/>
    <col min="9714" max="9946" width="11.42578125" style="32"/>
    <col min="9947" max="9947" width="4.85546875" style="32" customWidth="1"/>
    <col min="9948" max="9948" width="30.7109375" style="32" customWidth="1"/>
    <col min="9949" max="9954" width="0" style="32" hidden="1" customWidth="1"/>
    <col min="9955" max="9955" width="9.7109375" style="32" customWidth="1"/>
    <col min="9956" max="9956" width="11.5703125" style="32" customWidth="1"/>
    <col min="9957" max="9957" width="9.5703125" style="32" customWidth="1"/>
    <col min="9958" max="9958" width="11.85546875" style="32" customWidth="1"/>
    <col min="9959" max="9959" width="9.28515625" style="32" customWidth="1"/>
    <col min="9960" max="9960" width="12" style="32" customWidth="1"/>
    <col min="9961" max="9961" width="9.28515625" style="32" customWidth="1"/>
    <col min="9962" max="9962" width="12" style="32" customWidth="1"/>
    <col min="9963" max="9963" width="12.28515625" style="32" customWidth="1"/>
    <col min="9964" max="9964" width="9.7109375" style="32" customWidth="1"/>
    <col min="9965" max="9965" width="12" style="32" customWidth="1"/>
    <col min="9966" max="9966" width="9.28515625" style="32" customWidth="1"/>
    <col min="9967" max="9967" width="12.28515625" style="32" customWidth="1"/>
    <col min="9968" max="9969" width="12.28515625" style="32" bestFit="1" customWidth="1"/>
    <col min="9970" max="10202" width="11.42578125" style="32"/>
    <col min="10203" max="10203" width="4.85546875" style="32" customWidth="1"/>
    <col min="10204" max="10204" width="30.7109375" style="32" customWidth="1"/>
    <col min="10205" max="10210" width="0" style="32" hidden="1" customWidth="1"/>
    <col min="10211" max="10211" width="9.7109375" style="32" customWidth="1"/>
    <col min="10212" max="10212" width="11.5703125" style="32" customWidth="1"/>
    <col min="10213" max="10213" width="9.5703125" style="32" customWidth="1"/>
    <col min="10214" max="10214" width="11.85546875" style="32" customWidth="1"/>
    <col min="10215" max="10215" width="9.28515625" style="32" customWidth="1"/>
    <col min="10216" max="10216" width="12" style="32" customWidth="1"/>
    <col min="10217" max="10217" width="9.28515625" style="32" customWidth="1"/>
    <col min="10218" max="10218" width="12" style="32" customWidth="1"/>
    <col min="10219" max="10219" width="12.28515625" style="32" customWidth="1"/>
    <col min="10220" max="10220" width="9.7109375" style="32" customWidth="1"/>
    <col min="10221" max="10221" width="12" style="32" customWidth="1"/>
    <col min="10222" max="10222" width="9.28515625" style="32" customWidth="1"/>
    <col min="10223" max="10223" width="12.28515625" style="32" customWidth="1"/>
    <col min="10224" max="10225" width="12.28515625" style="32" bestFit="1" customWidth="1"/>
    <col min="10226" max="10458" width="11.42578125" style="32"/>
    <col min="10459" max="10459" width="4.85546875" style="32" customWidth="1"/>
    <col min="10460" max="10460" width="30.7109375" style="32" customWidth="1"/>
    <col min="10461" max="10466" width="0" style="32" hidden="1" customWidth="1"/>
    <col min="10467" max="10467" width="9.7109375" style="32" customWidth="1"/>
    <col min="10468" max="10468" width="11.5703125" style="32" customWidth="1"/>
    <col min="10469" max="10469" width="9.5703125" style="32" customWidth="1"/>
    <col min="10470" max="10470" width="11.85546875" style="32" customWidth="1"/>
    <col min="10471" max="10471" width="9.28515625" style="32" customWidth="1"/>
    <col min="10472" max="10472" width="12" style="32" customWidth="1"/>
    <col min="10473" max="10473" width="9.28515625" style="32" customWidth="1"/>
    <col min="10474" max="10474" width="12" style="32" customWidth="1"/>
    <col min="10475" max="10475" width="12.28515625" style="32" customWidth="1"/>
    <col min="10476" max="10476" width="9.7109375" style="32" customWidth="1"/>
    <col min="10477" max="10477" width="12" style="32" customWidth="1"/>
    <col min="10478" max="10478" width="9.28515625" style="32" customWidth="1"/>
    <col min="10479" max="10479" width="12.28515625" style="32" customWidth="1"/>
    <col min="10480" max="10481" width="12.28515625" style="32" bestFit="1" customWidth="1"/>
    <col min="10482" max="10714" width="11.42578125" style="32"/>
    <col min="10715" max="10715" width="4.85546875" style="32" customWidth="1"/>
    <col min="10716" max="10716" width="30.7109375" style="32" customWidth="1"/>
    <col min="10717" max="10722" width="0" style="32" hidden="1" customWidth="1"/>
    <col min="10723" max="10723" width="9.7109375" style="32" customWidth="1"/>
    <col min="10724" max="10724" width="11.5703125" style="32" customWidth="1"/>
    <col min="10725" max="10725" width="9.5703125" style="32" customWidth="1"/>
    <col min="10726" max="10726" width="11.85546875" style="32" customWidth="1"/>
    <col min="10727" max="10727" width="9.28515625" style="32" customWidth="1"/>
    <col min="10728" max="10728" width="12" style="32" customWidth="1"/>
    <col min="10729" max="10729" width="9.28515625" style="32" customWidth="1"/>
    <col min="10730" max="10730" width="12" style="32" customWidth="1"/>
    <col min="10731" max="10731" width="12.28515625" style="32" customWidth="1"/>
    <col min="10732" max="10732" width="9.7109375" style="32" customWidth="1"/>
    <col min="10733" max="10733" width="12" style="32" customWidth="1"/>
    <col min="10734" max="10734" width="9.28515625" style="32" customWidth="1"/>
    <col min="10735" max="10735" width="12.28515625" style="32" customWidth="1"/>
    <col min="10736" max="10737" width="12.28515625" style="32" bestFit="1" customWidth="1"/>
    <col min="10738" max="10970" width="11.42578125" style="32"/>
    <col min="10971" max="10971" width="4.85546875" style="32" customWidth="1"/>
    <col min="10972" max="10972" width="30.7109375" style="32" customWidth="1"/>
    <col min="10973" max="10978" width="0" style="32" hidden="1" customWidth="1"/>
    <col min="10979" max="10979" width="9.7109375" style="32" customWidth="1"/>
    <col min="10980" max="10980" width="11.5703125" style="32" customWidth="1"/>
    <col min="10981" max="10981" width="9.5703125" style="32" customWidth="1"/>
    <col min="10982" max="10982" width="11.85546875" style="32" customWidth="1"/>
    <col min="10983" max="10983" width="9.28515625" style="32" customWidth="1"/>
    <col min="10984" max="10984" width="12" style="32" customWidth="1"/>
    <col min="10985" max="10985" width="9.28515625" style="32" customWidth="1"/>
    <col min="10986" max="10986" width="12" style="32" customWidth="1"/>
    <col min="10987" max="10987" width="12.28515625" style="32" customWidth="1"/>
    <col min="10988" max="10988" width="9.7109375" style="32" customWidth="1"/>
    <col min="10989" max="10989" width="12" style="32" customWidth="1"/>
    <col min="10990" max="10990" width="9.28515625" style="32" customWidth="1"/>
    <col min="10991" max="10991" width="12.28515625" style="32" customWidth="1"/>
    <col min="10992" max="10993" width="12.28515625" style="32" bestFit="1" customWidth="1"/>
    <col min="10994" max="11226" width="11.42578125" style="32"/>
    <col min="11227" max="11227" width="4.85546875" style="32" customWidth="1"/>
    <col min="11228" max="11228" width="30.7109375" style="32" customWidth="1"/>
    <col min="11229" max="11234" width="0" style="32" hidden="1" customWidth="1"/>
    <col min="11235" max="11235" width="9.7109375" style="32" customWidth="1"/>
    <col min="11236" max="11236" width="11.5703125" style="32" customWidth="1"/>
    <col min="11237" max="11237" width="9.5703125" style="32" customWidth="1"/>
    <col min="11238" max="11238" width="11.85546875" style="32" customWidth="1"/>
    <col min="11239" max="11239" width="9.28515625" style="32" customWidth="1"/>
    <col min="11240" max="11240" width="12" style="32" customWidth="1"/>
    <col min="11241" max="11241" width="9.28515625" style="32" customWidth="1"/>
    <col min="11242" max="11242" width="12" style="32" customWidth="1"/>
    <col min="11243" max="11243" width="12.28515625" style="32" customWidth="1"/>
    <col min="11244" max="11244" width="9.7109375" style="32" customWidth="1"/>
    <col min="11245" max="11245" width="12" style="32" customWidth="1"/>
    <col min="11246" max="11246" width="9.28515625" style="32" customWidth="1"/>
    <col min="11247" max="11247" width="12.28515625" style="32" customWidth="1"/>
    <col min="11248" max="11249" width="12.28515625" style="32" bestFit="1" customWidth="1"/>
    <col min="11250" max="11482" width="11.42578125" style="32"/>
    <col min="11483" max="11483" width="4.85546875" style="32" customWidth="1"/>
    <col min="11484" max="11484" width="30.7109375" style="32" customWidth="1"/>
    <col min="11485" max="11490" width="0" style="32" hidden="1" customWidth="1"/>
    <col min="11491" max="11491" width="9.7109375" style="32" customWidth="1"/>
    <col min="11492" max="11492" width="11.5703125" style="32" customWidth="1"/>
    <col min="11493" max="11493" width="9.5703125" style="32" customWidth="1"/>
    <col min="11494" max="11494" width="11.85546875" style="32" customWidth="1"/>
    <col min="11495" max="11495" width="9.28515625" style="32" customWidth="1"/>
    <col min="11496" max="11496" width="12" style="32" customWidth="1"/>
    <col min="11497" max="11497" width="9.28515625" style="32" customWidth="1"/>
    <col min="11498" max="11498" width="12" style="32" customWidth="1"/>
    <col min="11499" max="11499" width="12.28515625" style="32" customWidth="1"/>
    <col min="11500" max="11500" width="9.7109375" style="32" customWidth="1"/>
    <col min="11501" max="11501" width="12" style="32" customWidth="1"/>
    <col min="11502" max="11502" width="9.28515625" style="32" customWidth="1"/>
    <col min="11503" max="11503" width="12.28515625" style="32" customWidth="1"/>
    <col min="11504" max="11505" width="12.28515625" style="32" bestFit="1" customWidth="1"/>
    <col min="11506" max="11738" width="11.42578125" style="32"/>
    <col min="11739" max="11739" width="4.85546875" style="32" customWidth="1"/>
    <col min="11740" max="11740" width="30.7109375" style="32" customWidth="1"/>
    <col min="11741" max="11746" width="0" style="32" hidden="1" customWidth="1"/>
    <col min="11747" max="11747" width="9.7109375" style="32" customWidth="1"/>
    <col min="11748" max="11748" width="11.5703125" style="32" customWidth="1"/>
    <col min="11749" max="11749" width="9.5703125" style="32" customWidth="1"/>
    <col min="11750" max="11750" width="11.85546875" style="32" customWidth="1"/>
    <col min="11751" max="11751" width="9.28515625" style="32" customWidth="1"/>
    <col min="11752" max="11752" width="12" style="32" customWidth="1"/>
    <col min="11753" max="11753" width="9.28515625" style="32" customWidth="1"/>
    <col min="11754" max="11754" width="12" style="32" customWidth="1"/>
    <col min="11755" max="11755" width="12.28515625" style="32" customWidth="1"/>
    <col min="11756" max="11756" width="9.7109375" style="32" customWidth="1"/>
    <col min="11757" max="11757" width="12" style="32" customWidth="1"/>
    <col min="11758" max="11758" width="9.28515625" style="32" customWidth="1"/>
    <col min="11759" max="11759" width="12.28515625" style="32" customWidth="1"/>
    <col min="11760" max="11761" width="12.28515625" style="32" bestFit="1" customWidth="1"/>
    <col min="11762" max="11994" width="11.42578125" style="32"/>
    <col min="11995" max="11995" width="4.85546875" style="32" customWidth="1"/>
    <col min="11996" max="11996" width="30.7109375" style="32" customWidth="1"/>
    <col min="11997" max="12002" width="0" style="32" hidden="1" customWidth="1"/>
    <col min="12003" max="12003" width="9.7109375" style="32" customWidth="1"/>
    <col min="12004" max="12004" width="11.5703125" style="32" customWidth="1"/>
    <col min="12005" max="12005" width="9.5703125" style="32" customWidth="1"/>
    <col min="12006" max="12006" width="11.85546875" style="32" customWidth="1"/>
    <col min="12007" max="12007" width="9.28515625" style="32" customWidth="1"/>
    <col min="12008" max="12008" width="12" style="32" customWidth="1"/>
    <col min="12009" max="12009" width="9.28515625" style="32" customWidth="1"/>
    <col min="12010" max="12010" width="12" style="32" customWidth="1"/>
    <col min="12011" max="12011" width="12.28515625" style="32" customWidth="1"/>
    <col min="12012" max="12012" width="9.7109375" style="32" customWidth="1"/>
    <col min="12013" max="12013" width="12" style="32" customWidth="1"/>
    <col min="12014" max="12014" width="9.28515625" style="32" customWidth="1"/>
    <col min="12015" max="12015" width="12.28515625" style="32" customWidth="1"/>
    <col min="12016" max="12017" width="12.28515625" style="32" bestFit="1" customWidth="1"/>
    <col min="12018" max="12250" width="11.42578125" style="32"/>
    <col min="12251" max="12251" width="4.85546875" style="32" customWidth="1"/>
    <col min="12252" max="12252" width="30.7109375" style="32" customWidth="1"/>
    <col min="12253" max="12258" width="0" style="32" hidden="1" customWidth="1"/>
    <col min="12259" max="12259" width="9.7109375" style="32" customWidth="1"/>
    <col min="12260" max="12260" width="11.5703125" style="32" customWidth="1"/>
    <col min="12261" max="12261" width="9.5703125" style="32" customWidth="1"/>
    <col min="12262" max="12262" width="11.85546875" style="32" customWidth="1"/>
    <col min="12263" max="12263" width="9.28515625" style="32" customWidth="1"/>
    <col min="12264" max="12264" width="12" style="32" customWidth="1"/>
    <col min="12265" max="12265" width="9.28515625" style="32" customWidth="1"/>
    <col min="12266" max="12266" width="12" style="32" customWidth="1"/>
    <col min="12267" max="12267" width="12.28515625" style="32" customWidth="1"/>
    <col min="12268" max="12268" width="9.7109375" style="32" customWidth="1"/>
    <col min="12269" max="12269" width="12" style="32" customWidth="1"/>
    <col min="12270" max="12270" width="9.28515625" style="32" customWidth="1"/>
    <col min="12271" max="12271" width="12.28515625" style="32" customWidth="1"/>
    <col min="12272" max="12273" width="12.28515625" style="32" bestFit="1" customWidth="1"/>
    <col min="12274" max="12506" width="11.42578125" style="32"/>
    <col min="12507" max="12507" width="4.85546875" style="32" customWidth="1"/>
    <col min="12508" max="12508" width="30.7109375" style="32" customWidth="1"/>
    <col min="12509" max="12514" width="0" style="32" hidden="1" customWidth="1"/>
    <col min="12515" max="12515" width="9.7109375" style="32" customWidth="1"/>
    <col min="12516" max="12516" width="11.5703125" style="32" customWidth="1"/>
    <col min="12517" max="12517" width="9.5703125" style="32" customWidth="1"/>
    <col min="12518" max="12518" width="11.85546875" style="32" customWidth="1"/>
    <col min="12519" max="12519" width="9.28515625" style="32" customWidth="1"/>
    <col min="12520" max="12520" width="12" style="32" customWidth="1"/>
    <col min="12521" max="12521" width="9.28515625" style="32" customWidth="1"/>
    <col min="12522" max="12522" width="12" style="32" customWidth="1"/>
    <col min="12523" max="12523" width="12.28515625" style="32" customWidth="1"/>
    <col min="12524" max="12524" width="9.7109375" style="32" customWidth="1"/>
    <col min="12525" max="12525" width="12" style="32" customWidth="1"/>
    <col min="12526" max="12526" width="9.28515625" style="32" customWidth="1"/>
    <col min="12527" max="12527" width="12.28515625" style="32" customWidth="1"/>
    <col min="12528" max="12529" width="12.28515625" style="32" bestFit="1" customWidth="1"/>
    <col min="12530" max="12762" width="11.42578125" style="32"/>
    <col min="12763" max="12763" width="4.85546875" style="32" customWidth="1"/>
    <col min="12764" max="12764" width="30.7109375" style="32" customWidth="1"/>
    <col min="12765" max="12770" width="0" style="32" hidden="1" customWidth="1"/>
    <col min="12771" max="12771" width="9.7109375" style="32" customWidth="1"/>
    <col min="12772" max="12772" width="11.5703125" style="32" customWidth="1"/>
    <col min="12773" max="12773" width="9.5703125" style="32" customWidth="1"/>
    <col min="12774" max="12774" width="11.85546875" style="32" customWidth="1"/>
    <col min="12775" max="12775" width="9.28515625" style="32" customWidth="1"/>
    <col min="12776" max="12776" width="12" style="32" customWidth="1"/>
    <col min="12777" max="12777" width="9.28515625" style="32" customWidth="1"/>
    <col min="12778" max="12778" width="12" style="32" customWidth="1"/>
    <col min="12779" max="12779" width="12.28515625" style="32" customWidth="1"/>
    <col min="12780" max="12780" width="9.7109375" style="32" customWidth="1"/>
    <col min="12781" max="12781" width="12" style="32" customWidth="1"/>
    <col min="12782" max="12782" width="9.28515625" style="32" customWidth="1"/>
    <col min="12783" max="12783" width="12.28515625" style="32" customWidth="1"/>
    <col min="12784" max="12785" width="12.28515625" style="32" bestFit="1" customWidth="1"/>
    <col min="12786" max="13018" width="11.42578125" style="32"/>
    <col min="13019" max="13019" width="4.85546875" style="32" customWidth="1"/>
    <col min="13020" max="13020" width="30.7109375" style="32" customWidth="1"/>
    <col min="13021" max="13026" width="0" style="32" hidden="1" customWidth="1"/>
    <col min="13027" max="13027" width="9.7109375" style="32" customWidth="1"/>
    <col min="13028" max="13028" width="11.5703125" style="32" customWidth="1"/>
    <col min="13029" max="13029" width="9.5703125" style="32" customWidth="1"/>
    <col min="13030" max="13030" width="11.85546875" style="32" customWidth="1"/>
    <col min="13031" max="13031" width="9.28515625" style="32" customWidth="1"/>
    <col min="13032" max="13032" width="12" style="32" customWidth="1"/>
    <col min="13033" max="13033" width="9.28515625" style="32" customWidth="1"/>
    <col min="13034" max="13034" width="12" style="32" customWidth="1"/>
    <col min="13035" max="13035" width="12.28515625" style="32" customWidth="1"/>
    <col min="13036" max="13036" width="9.7109375" style="32" customWidth="1"/>
    <col min="13037" max="13037" width="12" style="32" customWidth="1"/>
    <col min="13038" max="13038" width="9.28515625" style="32" customWidth="1"/>
    <col min="13039" max="13039" width="12.28515625" style="32" customWidth="1"/>
    <col min="13040" max="13041" width="12.28515625" style="32" bestFit="1" customWidth="1"/>
    <col min="13042" max="13274" width="11.42578125" style="32"/>
    <col min="13275" max="13275" width="4.85546875" style="32" customWidth="1"/>
    <col min="13276" max="13276" width="30.7109375" style="32" customWidth="1"/>
    <col min="13277" max="13282" width="0" style="32" hidden="1" customWidth="1"/>
    <col min="13283" max="13283" width="9.7109375" style="32" customWidth="1"/>
    <col min="13284" max="13284" width="11.5703125" style="32" customWidth="1"/>
    <col min="13285" max="13285" width="9.5703125" style="32" customWidth="1"/>
    <col min="13286" max="13286" width="11.85546875" style="32" customWidth="1"/>
    <col min="13287" max="13287" width="9.28515625" style="32" customWidth="1"/>
    <col min="13288" max="13288" width="12" style="32" customWidth="1"/>
    <col min="13289" max="13289" width="9.28515625" style="32" customWidth="1"/>
    <col min="13290" max="13290" width="12" style="32" customWidth="1"/>
    <col min="13291" max="13291" width="12.28515625" style="32" customWidth="1"/>
    <col min="13292" max="13292" width="9.7109375" style="32" customWidth="1"/>
    <col min="13293" max="13293" width="12" style="32" customWidth="1"/>
    <col min="13294" max="13294" width="9.28515625" style="32" customWidth="1"/>
    <col min="13295" max="13295" width="12.28515625" style="32" customWidth="1"/>
    <col min="13296" max="13297" width="12.28515625" style="32" bestFit="1" customWidth="1"/>
    <col min="13298" max="13530" width="11.42578125" style="32"/>
    <col min="13531" max="13531" width="4.85546875" style="32" customWidth="1"/>
    <col min="13532" max="13532" width="30.7109375" style="32" customWidth="1"/>
    <col min="13533" max="13538" width="0" style="32" hidden="1" customWidth="1"/>
    <col min="13539" max="13539" width="9.7109375" style="32" customWidth="1"/>
    <col min="13540" max="13540" width="11.5703125" style="32" customWidth="1"/>
    <col min="13541" max="13541" width="9.5703125" style="32" customWidth="1"/>
    <col min="13542" max="13542" width="11.85546875" style="32" customWidth="1"/>
    <col min="13543" max="13543" width="9.28515625" style="32" customWidth="1"/>
    <col min="13544" max="13544" width="12" style="32" customWidth="1"/>
    <col min="13545" max="13545" width="9.28515625" style="32" customWidth="1"/>
    <col min="13546" max="13546" width="12" style="32" customWidth="1"/>
    <col min="13547" max="13547" width="12.28515625" style="32" customWidth="1"/>
    <col min="13548" max="13548" width="9.7109375" style="32" customWidth="1"/>
    <col min="13549" max="13549" width="12" style="32" customWidth="1"/>
    <col min="13550" max="13550" width="9.28515625" style="32" customWidth="1"/>
    <col min="13551" max="13551" width="12.28515625" style="32" customWidth="1"/>
    <col min="13552" max="13553" width="12.28515625" style="32" bestFit="1" customWidth="1"/>
    <col min="13554" max="13786" width="11.42578125" style="32"/>
    <col min="13787" max="13787" width="4.85546875" style="32" customWidth="1"/>
    <col min="13788" max="13788" width="30.7109375" style="32" customWidth="1"/>
    <col min="13789" max="13794" width="0" style="32" hidden="1" customWidth="1"/>
    <col min="13795" max="13795" width="9.7109375" style="32" customWidth="1"/>
    <col min="13796" max="13796" width="11.5703125" style="32" customWidth="1"/>
    <col min="13797" max="13797" width="9.5703125" style="32" customWidth="1"/>
    <col min="13798" max="13798" width="11.85546875" style="32" customWidth="1"/>
    <col min="13799" max="13799" width="9.28515625" style="32" customWidth="1"/>
    <col min="13800" max="13800" width="12" style="32" customWidth="1"/>
    <col min="13801" max="13801" width="9.28515625" style="32" customWidth="1"/>
    <col min="13802" max="13802" width="12" style="32" customWidth="1"/>
    <col min="13803" max="13803" width="12.28515625" style="32" customWidth="1"/>
    <col min="13804" max="13804" width="9.7109375" style="32" customWidth="1"/>
    <col min="13805" max="13805" width="12" style="32" customWidth="1"/>
    <col min="13806" max="13806" width="9.28515625" style="32" customWidth="1"/>
    <col min="13807" max="13807" width="12.28515625" style="32" customWidth="1"/>
    <col min="13808" max="13809" width="12.28515625" style="32" bestFit="1" customWidth="1"/>
    <col min="13810" max="14042" width="11.42578125" style="32"/>
    <col min="14043" max="14043" width="4.85546875" style="32" customWidth="1"/>
    <col min="14044" max="14044" width="30.7109375" style="32" customWidth="1"/>
    <col min="14045" max="14050" width="0" style="32" hidden="1" customWidth="1"/>
    <col min="14051" max="14051" width="9.7109375" style="32" customWidth="1"/>
    <col min="14052" max="14052" width="11.5703125" style="32" customWidth="1"/>
    <col min="14053" max="14053" width="9.5703125" style="32" customWidth="1"/>
    <col min="14054" max="14054" width="11.85546875" style="32" customWidth="1"/>
    <col min="14055" max="14055" width="9.28515625" style="32" customWidth="1"/>
    <col min="14056" max="14056" width="12" style="32" customWidth="1"/>
    <col min="14057" max="14057" width="9.28515625" style="32" customWidth="1"/>
    <col min="14058" max="14058" width="12" style="32" customWidth="1"/>
    <col min="14059" max="14059" width="12.28515625" style="32" customWidth="1"/>
    <col min="14060" max="14060" width="9.7109375" style="32" customWidth="1"/>
    <col min="14061" max="14061" width="12" style="32" customWidth="1"/>
    <col min="14062" max="14062" width="9.28515625" style="32" customWidth="1"/>
    <col min="14063" max="14063" width="12.28515625" style="32" customWidth="1"/>
    <col min="14064" max="14065" width="12.28515625" style="32" bestFit="1" customWidth="1"/>
    <col min="14066" max="14298" width="11.42578125" style="32"/>
    <col min="14299" max="14299" width="4.85546875" style="32" customWidth="1"/>
    <col min="14300" max="14300" width="30.7109375" style="32" customWidth="1"/>
    <col min="14301" max="14306" width="0" style="32" hidden="1" customWidth="1"/>
    <col min="14307" max="14307" width="9.7109375" style="32" customWidth="1"/>
    <col min="14308" max="14308" width="11.5703125" style="32" customWidth="1"/>
    <col min="14309" max="14309" width="9.5703125" style="32" customWidth="1"/>
    <col min="14310" max="14310" width="11.85546875" style="32" customWidth="1"/>
    <col min="14311" max="14311" width="9.28515625" style="32" customWidth="1"/>
    <col min="14312" max="14312" width="12" style="32" customWidth="1"/>
    <col min="14313" max="14313" width="9.28515625" style="32" customWidth="1"/>
    <col min="14314" max="14314" width="12" style="32" customWidth="1"/>
    <col min="14315" max="14315" width="12.28515625" style="32" customWidth="1"/>
    <col min="14316" max="14316" width="9.7109375" style="32" customWidth="1"/>
    <col min="14317" max="14317" width="12" style="32" customWidth="1"/>
    <col min="14318" max="14318" width="9.28515625" style="32" customWidth="1"/>
    <col min="14319" max="14319" width="12.28515625" style="32" customWidth="1"/>
    <col min="14320" max="14321" width="12.28515625" style="32" bestFit="1" customWidth="1"/>
    <col min="14322" max="14554" width="11.42578125" style="32"/>
    <col min="14555" max="14555" width="4.85546875" style="32" customWidth="1"/>
    <col min="14556" max="14556" width="30.7109375" style="32" customWidth="1"/>
    <col min="14557" max="14562" width="0" style="32" hidden="1" customWidth="1"/>
    <col min="14563" max="14563" width="9.7109375" style="32" customWidth="1"/>
    <col min="14564" max="14564" width="11.5703125" style="32" customWidth="1"/>
    <col min="14565" max="14565" width="9.5703125" style="32" customWidth="1"/>
    <col min="14566" max="14566" width="11.85546875" style="32" customWidth="1"/>
    <col min="14567" max="14567" width="9.28515625" style="32" customWidth="1"/>
    <col min="14568" max="14568" width="12" style="32" customWidth="1"/>
    <col min="14569" max="14569" width="9.28515625" style="32" customWidth="1"/>
    <col min="14570" max="14570" width="12" style="32" customWidth="1"/>
    <col min="14571" max="14571" width="12.28515625" style="32" customWidth="1"/>
    <col min="14572" max="14572" width="9.7109375" style="32" customWidth="1"/>
    <col min="14573" max="14573" width="12" style="32" customWidth="1"/>
    <col min="14574" max="14574" width="9.28515625" style="32" customWidth="1"/>
    <col min="14575" max="14575" width="12.28515625" style="32" customWidth="1"/>
    <col min="14576" max="14577" width="12.28515625" style="32" bestFit="1" customWidth="1"/>
    <col min="14578" max="14810" width="11.42578125" style="32"/>
    <col min="14811" max="14811" width="4.85546875" style="32" customWidth="1"/>
    <col min="14812" max="14812" width="30.7109375" style="32" customWidth="1"/>
    <col min="14813" max="14818" width="0" style="32" hidden="1" customWidth="1"/>
    <col min="14819" max="14819" width="9.7109375" style="32" customWidth="1"/>
    <col min="14820" max="14820" width="11.5703125" style="32" customWidth="1"/>
    <col min="14821" max="14821" width="9.5703125" style="32" customWidth="1"/>
    <col min="14822" max="14822" width="11.85546875" style="32" customWidth="1"/>
    <col min="14823" max="14823" width="9.28515625" style="32" customWidth="1"/>
    <col min="14824" max="14824" width="12" style="32" customWidth="1"/>
    <col min="14825" max="14825" width="9.28515625" style="32" customWidth="1"/>
    <col min="14826" max="14826" width="12" style="32" customWidth="1"/>
    <col min="14827" max="14827" width="12.28515625" style="32" customWidth="1"/>
    <col min="14828" max="14828" width="9.7109375" style="32" customWidth="1"/>
    <col min="14829" max="14829" width="12" style="32" customWidth="1"/>
    <col min="14830" max="14830" width="9.28515625" style="32" customWidth="1"/>
    <col min="14831" max="14831" width="12.28515625" style="32" customWidth="1"/>
    <col min="14832" max="14833" width="12.28515625" style="32" bestFit="1" customWidth="1"/>
    <col min="14834" max="15066" width="11.42578125" style="32"/>
    <col min="15067" max="15067" width="4.85546875" style="32" customWidth="1"/>
    <col min="15068" max="15068" width="30.7109375" style="32" customWidth="1"/>
    <col min="15069" max="15074" width="0" style="32" hidden="1" customWidth="1"/>
    <col min="15075" max="15075" width="9.7109375" style="32" customWidth="1"/>
    <col min="15076" max="15076" width="11.5703125" style="32" customWidth="1"/>
    <col min="15077" max="15077" width="9.5703125" style="32" customWidth="1"/>
    <col min="15078" max="15078" width="11.85546875" style="32" customWidth="1"/>
    <col min="15079" max="15079" width="9.28515625" style="32" customWidth="1"/>
    <col min="15080" max="15080" width="12" style="32" customWidth="1"/>
    <col min="15081" max="15081" width="9.28515625" style="32" customWidth="1"/>
    <col min="15082" max="15082" width="12" style="32" customWidth="1"/>
    <col min="15083" max="15083" width="12.28515625" style="32" customWidth="1"/>
    <col min="15084" max="15084" width="9.7109375" style="32" customWidth="1"/>
    <col min="15085" max="15085" width="12" style="32" customWidth="1"/>
    <col min="15086" max="15086" width="9.28515625" style="32" customWidth="1"/>
    <col min="15087" max="15087" width="12.28515625" style="32" customWidth="1"/>
    <col min="15088" max="15089" width="12.28515625" style="32" bestFit="1" customWidth="1"/>
    <col min="15090" max="15322" width="11.42578125" style="32"/>
    <col min="15323" max="15323" width="4.85546875" style="32" customWidth="1"/>
    <col min="15324" max="15324" width="30.7109375" style="32" customWidth="1"/>
    <col min="15325" max="15330" width="0" style="32" hidden="1" customWidth="1"/>
    <col min="15331" max="15331" width="9.7109375" style="32" customWidth="1"/>
    <col min="15332" max="15332" width="11.5703125" style="32" customWidth="1"/>
    <col min="15333" max="15333" width="9.5703125" style="32" customWidth="1"/>
    <col min="15334" max="15334" width="11.85546875" style="32" customWidth="1"/>
    <col min="15335" max="15335" width="9.28515625" style="32" customWidth="1"/>
    <col min="15336" max="15336" width="12" style="32" customWidth="1"/>
    <col min="15337" max="15337" width="9.28515625" style="32" customWidth="1"/>
    <col min="15338" max="15338" width="12" style="32" customWidth="1"/>
    <col min="15339" max="15339" width="12.28515625" style="32" customWidth="1"/>
    <col min="15340" max="15340" width="9.7109375" style="32" customWidth="1"/>
    <col min="15341" max="15341" width="12" style="32" customWidth="1"/>
    <col min="15342" max="15342" width="9.28515625" style="32" customWidth="1"/>
    <col min="15343" max="15343" width="12.28515625" style="32" customWidth="1"/>
    <col min="15344" max="15345" width="12.28515625" style="32" bestFit="1" customWidth="1"/>
    <col min="15346" max="15578" width="11.42578125" style="32"/>
    <col min="15579" max="15579" width="4.85546875" style="32" customWidth="1"/>
    <col min="15580" max="15580" width="30.7109375" style="32" customWidth="1"/>
    <col min="15581" max="15586" width="0" style="32" hidden="1" customWidth="1"/>
    <col min="15587" max="15587" width="9.7109375" style="32" customWidth="1"/>
    <col min="15588" max="15588" width="11.5703125" style="32" customWidth="1"/>
    <col min="15589" max="15589" width="9.5703125" style="32" customWidth="1"/>
    <col min="15590" max="15590" width="11.85546875" style="32" customWidth="1"/>
    <col min="15591" max="15591" width="9.28515625" style="32" customWidth="1"/>
    <col min="15592" max="15592" width="12" style="32" customWidth="1"/>
    <col min="15593" max="15593" width="9.28515625" style="32" customWidth="1"/>
    <col min="15594" max="15594" width="12" style="32" customWidth="1"/>
    <col min="15595" max="15595" width="12.28515625" style="32" customWidth="1"/>
    <col min="15596" max="15596" width="9.7109375" style="32" customWidth="1"/>
    <col min="15597" max="15597" width="12" style="32" customWidth="1"/>
    <col min="15598" max="15598" width="9.28515625" style="32" customWidth="1"/>
    <col min="15599" max="15599" width="12.28515625" style="32" customWidth="1"/>
    <col min="15600" max="15601" width="12.28515625" style="32" bestFit="1" customWidth="1"/>
    <col min="15602" max="15834" width="11.42578125" style="32"/>
    <col min="15835" max="15835" width="4.85546875" style="32" customWidth="1"/>
    <col min="15836" max="15836" width="30.7109375" style="32" customWidth="1"/>
    <col min="15837" max="15842" width="0" style="32" hidden="1" customWidth="1"/>
    <col min="15843" max="15843" width="9.7109375" style="32" customWidth="1"/>
    <col min="15844" max="15844" width="11.5703125" style="32" customWidth="1"/>
    <col min="15845" max="15845" width="9.5703125" style="32" customWidth="1"/>
    <col min="15846" max="15846" width="11.85546875" style="32" customWidth="1"/>
    <col min="15847" max="15847" width="9.28515625" style="32" customWidth="1"/>
    <col min="15848" max="15848" width="12" style="32" customWidth="1"/>
    <col min="15849" max="15849" width="9.28515625" style="32" customWidth="1"/>
    <col min="15850" max="15850" width="12" style="32" customWidth="1"/>
    <col min="15851" max="15851" width="12.28515625" style="32" customWidth="1"/>
    <col min="15852" max="15852" width="9.7109375" style="32" customWidth="1"/>
    <col min="15853" max="15853" width="12" style="32" customWidth="1"/>
    <col min="15854" max="15854" width="9.28515625" style="32" customWidth="1"/>
    <col min="15855" max="15855" width="12.28515625" style="32" customWidth="1"/>
    <col min="15856" max="15857" width="12.28515625" style="32" bestFit="1" customWidth="1"/>
    <col min="15858" max="16090" width="11.42578125" style="32"/>
    <col min="16091" max="16091" width="4.85546875" style="32" customWidth="1"/>
    <col min="16092" max="16092" width="30.7109375" style="32" customWidth="1"/>
    <col min="16093" max="16098" width="0" style="32" hidden="1" customWidth="1"/>
    <col min="16099" max="16099" width="9.7109375" style="32" customWidth="1"/>
    <col min="16100" max="16100" width="11.5703125" style="32" customWidth="1"/>
    <col min="16101" max="16101" width="9.5703125" style="32" customWidth="1"/>
    <col min="16102" max="16102" width="11.85546875" style="32" customWidth="1"/>
    <col min="16103" max="16103" width="9.28515625" style="32" customWidth="1"/>
    <col min="16104" max="16104" width="12" style="32" customWidth="1"/>
    <col min="16105" max="16105" width="9.28515625" style="32" customWidth="1"/>
    <col min="16106" max="16106" width="12" style="32" customWidth="1"/>
    <col min="16107" max="16107" width="12.28515625" style="32" customWidth="1"/>
    <col min="16108" max="16108" width="9.7109375" style="32" customWidth="1"/>
    <col min="16109" max="16109" width="12" style="32" customWidth="1"/>
    <col min="16110" max="16110" width="9.28515625" style="32" customWidth="1"/>
    <col min="16111" max="16111" width="12.28515625" style="32" customWidth="1"/>
    <col min="16112" max="16113" width="12.28515625" style="32" bestFit="1" customWidth="1"/>
    <col min="16114" max="16384" width="11.42578125" style="32"/>
  </cols>
  <sheetData>
    <row r="1" spans="1:24" s="31" customFormat="1" ht="20.25" customHeight="1" x14ac:dyDescent="0.25">
      <c r="A1" s="467" t="s">
        <v>343</v>
      </c>
      <c r="B1" s="467"/>
      <c r="C1" s="467"/>
      <c r="D1" s="467"/>
      <c r="E1" s="467"/>
      <c r="F1" s="467"/>
      <c r="G1" s="467"/>
      <c r="H1" s="467"/>
      <c r="I1" s="467"/>
      <c r="J1" s="467"/>
      <c r="K1" s="467"/>
      <c r="L1" s="467"/>
      <c r="M1" s="467"/>
      <c r="N1" s="467"/>
      <c r="O1" s="467"/>
      <c r="P1" s="467"/>
      <c r="Q1" s="467"/>
      <c r="R1" s="467"/>
      <c r="S1" s="467"/>
      <c r="T1" s="467"/>
      <c r="U1" s="467"/>
    </row>
    <row r="2" spans="1:24" ht="19.5" customHeight="1" x14ac:dyDescent="0.25">
      <c r="A2" s="468" t="s">
        <v>84</v>
      </c>
      <c r="B2" s="468"/>
      <c r="C2" s="468"/>
      <c r="D2" s="468"/>
      <c r="E2" s="468"/>
      <c r="F2" s="468"/>
      <c r="G2" s="468"/>
      <c r="H2" s="468"/>
      <c r="I2" s="468"/>
      <c r="J2" s="468"/>
      <c r="K2" s="468"/>
      <c r="L2" s="468"/>
      <c r="M2" s="468"/>
      <c r="N2" s="468"/>
      <c r="O2" s="468"/>
      <c r="P2" s="468"/>
      <c r="Q2" s="468"/>
      <c r="R2" s="468"/>
      <c r="S2" s="468"/>
      <c r="T2" s="468"/>
      <c r="U2" s="468"/>
    </row>
    <row r="3" spans="1:24" ht="52.5" customHeight="1" x14ac:dyDescent="0.25">
      <c r="A3" s="469" t="s">
        <v>360</v>
      </c>
      <c r="B3" s="469"/>
      <c r="C3" s="469"/>
      <c r="D3" s="469"/>
      <c r="E3" s="469"/>
      <c r="F3" s="469"/>
      <c r="G3" s="469"/>
      <c r="H3" s="469"/>
      <c r="I3" s="469"/>
      <c r="J3" s="469"/>
      <c r="K3" s="469"/>
      <c r="L3" s="469"/>
      <c r="M3" s="469"/>
      <c r="N3" s="469"/>
      <c r="O3" s="469"/>
      <c r="P3" s="469"/>
      <c r="Q3" s="469"/>
      <c r="R3" s="469"/>
      <c r="S3" s="469"/>
      <c r="T3" s="469"/>
      <c r="U3" s="469"/>
    </row>
    <row r="4" spans="1:24" s="9" customFormat="1" ht="24.75" customHeight="1" x14ac:dyDescent="0.25">
      <c r="A4" s="8"/>
      <c r="B4" s="8"/>
      <c r="C4" s="8"/>
      <c r="D4" s="8"/>
      <c r="E4" s="8"/>
      <c r="F4" s="8"/>
      <c r="G4" s="8"/>
      <c r="H4" s="8"/>
      <c r="I4" s="8"/>
      <c r="J4" s="8"/>
      <c r="K4" s="8"/>
      <c r="L4" s="8"/>
      <c r="M4" s="8"/>
      <c r="N4" s="8"/>
      <c r="O4" s="8"/>
      <c r="P4" s="8"/>
      <c r="Q4" s="470" t="s">
        <v>78</v>
      </c>
      <c r="R4" s="470"/>
      <c r="S4" s="470"/>
      <c r="T4" s="470"/>
      <c r="U4" s="470"/>
    </row>
    <row r="5" spans="1:24" ht="18" customHeight="1" x14ac:dyDescent="0.25">
      <c r="A5" s="471" t="s">
        <v>49</v>
      </c>
      <c r="B5" s="471" t="s">
        <v>50</v>
      </c>
      <c r="C5" s="395">
        <v>2007</v>
      </c>
      <c r="D5" s="395">
        <v>2008</v>
      </c>
      <c r="E5" s="395">
        <v>2009</v>
      </c>
      <c r="F5" s="395">
        <v>2010</v>
      </c>
      <c r="G5" s="395">
        <v>2011</v>
      </c>
      <c r="H5" s="395">
        <v>2012</v>
      </c>
      <c r="I5" s="462">
        <v>2013</v>
      </c>
      <c r="J5" s="463"/>
      <c r="K5" s="462">
        <v>2014</v>
      </c>
      <c r="L5" s="463"/>
      <c r="M5" s="462">
        <v>2015</v>
      </c>
      <c r="N5" s="463"/>
      <c r="O5" s="462">
        <v>2016</v>
      </c>
      <c r="P5" s="463"/>
      <c r="Q5" s="460">
        <v>2017</v>
      </c>
      <c r="R5" s="460"/>
      <c r="S5" s="461"/>
      <c r="T5" s="462" t="s">
        <v>51</v>
      </c>
      <c r="U5" s="463"/>
    </row>
    <row r="6" spans="1:24" ht="31.5" customHeight="1" x14ac:dyDescent="0.25">
      <c r="A6" s="471"/>
      <c r="B6" s="471"/>
      <c r="C6" s="395"/>
      <c r="D6" s="395"/>
      <c r="E6" s="395"/>
      <c r="F6" s="395"/>
      <c r="G6" s="395"/>
      <c r="H6" s="395"/>
      <c r="I6" s="464"/>
      <c r="J6" s="465"/>
      <c r="K6" s="464"/>
      <c r="L6" s="465"/>
      <c r="M6" s="464"/>
      <c r="N6" s="465"/>
      <c r="O6" s="464"/>
      <c r="P6" s="465"/>
      <c r="Q6" s="11" t="s">
        <v>52</v>
      </c>
      <c r="R6" s="466" t="s">
        <v>53</v>
      </c>
      <c r="S6" s="461"/>
      <c r="T6" s="464"/>
      <c r="U6" s="465"/>
    </row>
    <row r="7" spans="1:24" ht="36.75" customHeight="1" x14ac:dyDescent="0.25">
      <c r="A7" s="471"/>
      <c r="B7" s="471"/>
      <c r="C7" s="395"/>
      <c r="D7" s="395"/>
      <c r="E7" s="395"/>
      <c r="F7" s="395"/>
      <c r="G7" s="395"/>
      <c r="H7" s="395"/>
      <c r="I7" s="395" t="s">
        <v>54</v>
      </c>
      <c r="J7" s="395" t="s">
        <v>55</v>
      </c>
      <c r="K7" s="395" t="s">
        <v>54</v>
      </c>
      <c r="L7" s="395" t="s">
        <v>55</v>
      </c>
      <c r="M7" s="395" t="s">
        <v>54</v>
      </c>
      <c r="N7" s="395" t="s">
        <v>55</v>
      </c>
      <c r="O7" s="395" t="s">
        <v>54</v>
      </c>
      <c r="P7" s="395" t="s">
        <v>55</v>
      </c>
      <c r="Q7" s="396" t="s">
        <v>55</v>
      </c>
      <c r="R7" s="395" t="s">
        <v>54</v>
      </c>
      <c r="S7" s="395" t="s">
        <v>55</v>
      </c>
      <c r="T7" s="395" t="s">
        <v>54</v>
      </c>
      <c r="U7" s="395" t="s">
        <v>55</v>
      </c>
    </row>
    <row r="8" spans="1:24" ht="15" customHeight="1" x14ac:dyDescent="0.25">
      <c r="A8" s="14">
        <v>1</v>
      </c>
      <c r="B8" s="14">
        <v>2</v>
      </c>
      <c r="C8" s="14">
        <v>3</v>
      </c>
      <c r="D8" s="14">
        <v>4</v>
      </c>
      <c r="E8" s="14">
        <v>5</v>
      </c>
      <c r="F8" s="14">
        <v>6</v>
      </c>
      <c r="G8" s="14">
        <v>7</v>
      </c>
      <c r="H8" s="14">
        <v>8</v>
      </c>
      <c r="I8" s="14">
        <v>3</v>
      </c>
      <c r="J8" s="14">
        <v>4</v>
      </c>
      <c r="K8" s="14">
        <v>5</v>
      </c>
      <c r="L8" s="14">
        <v>6</v>
      </c>
      <c r="M8" s="14">
        <v>7</v>
      </c>
      <c r="N8" s="14">
        <v>8</v>
      </c>
      <c r="O8" s="14">
        <v>9</v>
      </c>
      <c r="P8" s="14">
        <v>10</v>
      </c>
      <c r="Q8" s="15">
        <v>12</v>
      </c>
      <c r="R8" s="14">
        <v>13</v>
      </c>
      <c r="S8" s="14">
        <v>14</v>
      </c>
      <c r="T8" s="14">
        <v>15</v>
      </c>
      <c r="U8" s="14">
        <v>16</v>
      </c>
    </row>
    <row r="9" spans="1:24" ht="20.100000000000001" customHeight="1" x14ac:dyDescent="0.25">
      <c r="A9" s="16" t="s">
        <v>56</v>
      </c>
      <c r="B9" s="17" t="s">
        <v>76</v>
      </c>
      <c r="C9" s="18"/>
      <c r="D9" s="18"/>
      <c r="E9" s="18"/>
      <c r="F9" s="18"/>
      <c r="G9" s="18"/>
      <c r="H9" s="18"/>
      <c r="I9" s="30" t="s">
        <v>75</v>
      </c>
      <c r="J9" s="18">
        <v>11057428</v>
      </c>
      <c r="K9" s="30" t="s">
        <v>75</v>
      </c>
      <c r="L9" s="18">
        <v>11645851</v>
      </c>
      <c r="M9" s="30" t="s">
        <v>75</v>
      </c>
      <c r="N9" s="18">
        <v>12290529</v>
      </c>
      <c r="O9" s="30" t="s">
        <v>75</v>
      </c>
      <c r="P9" s="18">
        <v>13055704</v>
      </c>
      <c r="Q9" s="18">
        <v>13816569</v>
      </c>
      <c r="R9" s="30" t="s">
        <v>75</v>
      </c>
      <c r="S9" s="18">
        <v>13818997.830000002</v>
      </c>
      <c r="T9" s="30" t="s">
        <v>75</v>
      </c>
      <c r="U9" s="18">
        <v>14626558</v>
      </c>
      <c r="W9" s="399"/>
      <c r="X9" s="400"/>
    </row>
    <row r="10" spans="1:24" ht="20.100000000000001" customHeight="1" x14ac:dyDescent="0.25">
      <c r="A10" s="394" t="s">
        <v>2</v>
      </c>
      <c r="B10" s="20" t="s">
        <v>57</v>
      </c>
      <c r="C10" s="21">
        <v>145236</v>
      </c>
      <c r="D10" s="21">
        <v>166800</v>
      </c>
      <c r="E10" s="21">
        <v>180973</v>
      </c>
      <c r="F10" s="21">
        <v>199093</v>
      </c>
      <c r="G10" s="21">
        <v>218622</v>
      </c>
      <c r="H10" s="21">
        <v>235473</v>
      </c>
      <c r="I10" s="21">
        <v>250076</v>
      </c>
      <c r="J10" s="21">
        <v>10889333</v>
      </c>
      <c r="K10" s="21">
        <v>263995</v>
      </c>
      <c r="L10" s="21">
        <v>11452522</v>
      </c>
      <c r="M10" s="21">
        <v>284459</v>
      </c>
      <c r="N10" s="21">
        <v>12072860</v>
      </c>
      <c r="O10" s="21">
        <v>307111.82699999999</v>
      </c>
      <c r="P10" s="21">
        <v>12851833</v>
      </c>
      <c r="Q10" s="22">
        <v>13443392</v>
      </c>
      <c r="R10" s="21">
        <v>334605.85819449998</v>
      </c>
      <c r="S10" s="21">
        <v>13591491.830000002</v>
      </c>
      <c r="T10" s="21">
        <v>372902</v>
      </c>
      <c r="U10" s="21">
        <v>14253462</v>
      </c>
    </row>
    <row r="11" spans="1:24" ht="21" customHeight="1" x14ac:dyDescent="0.25">
      <c r="A11" s="23">
        <v>1</v>
      </c>
      <c r="B11" s="24" t="s">
        <v>58</v>
      </c>
      <c r="C11" s="21"/>
      <c r="D11" s="21"/>
      <c r="E11" s="21"/>
      <c r="F11" s="21"/>
      <c r="G11" s="21"/>
      <c r="H11" s="21"/>
      <c r="I11" s="25">
        <v>7683</v>
      </c>
      <c r="J11" s="25">
        <v>1206890</v>
      </c>
      <c r="K11" s="25">
        <v>7408</v>
      </c>
      <c r="L11" s="25">
        <v>1182932</v>
      </c>
      <c r="M11" s="25">
        <v>7314</v>
      </c>
      <c r="N11" s="25">
        <v>1144881</v>
      </c>
      <c r="O11" s="25">
        <v>7119</v>
      </c>
      <c r="P11" s="25">
        <v>1115740.0029999998</v>
      </c>
      <c r="Q11" s="26">
        <v>1098349</v>
      </c>
      <c r="R11" s="25">
        <v>6798</v>
      </c>
      <c r="S11" s="25">
        <v>1077023.5</v>
      </c>
      <c r="T11" s="25">
        <v>6594</v>
      </c>
      <c r="U11" s="25">
        <v>1033553</v>
      </c>
    </row>
    <row r="12" spans="1:24" ht="30" x14ac:dyDescent="0.25">
      <c r="A12" s="23">
        <v>2</v>
      </c>
      <c r="B12" s="27" t="s">
        <v>59</v>
      </c>
      <c r="C12" s="21"/>
      <c r="D12" s="21"/>
      <c r="E12" s="21"/>
      <c r="F12" s="21"/>
      <c r="G12" s="21"/>
      <c r="H12" s="21"/>
      <c r="I12" s="25">
        <v>13018</v>
      </c>
      <c r="J12" s="25">
        <v>2792359</v>
      </c>
      <c r="K12" s="25">
        <v>14001</v>
      </c>
      <c r="L12" s="25">
        <v>3120070</v>
      </c>
      <c r="M12" s="25">
        <v>14993</v>
      </c>
      <c r="N12" s="25">
        <v>3455245</v>
      </c>
      <c r="O12" s="25">
        <v>15360</v>
      </c>
      <c r="P12" s="25">
        <v>3693309</v>
      </c>
      <c r="Q12" s="26">
        <v>3960485</v>
      </c>
      <c r="R12" s="25">
        <v>15769</v>
      </c>
      <c r="S12" s="25">
        <v>4069273.1949999998</v>
      </c>
      <c r="T12" s="25">
        <v>16557</v>
      </c>
      <c r="U12" s="25">
        <v>4313145</v>
      </c>
    </row>
    <row r="13" spans="1:24" ht="15" x14ac:dyDescent="0.25">
      <c r="A13" s="23">
        <v>3</v>
      </c>
      <c r="B13" s="27" t="s">
        <v>60</v>
      </c>
      <c r="C13" s="21"/>
      <c r="D13" s="21"/>
      <c r="E13" s="21"/>
      <c r="F13" s="21"/>
      <c r="G13" s="21"/>
      <c r="H13" s="21"/>
      <c r="I13" s="25">
        <v>124164</v>
      </c>
      <c r="J13" s="25">
        <v>2856941</v>
      </c>
      <c r="K13" s="25">
        <v>137702</v>
      </c>
      <c r="L13" s="25">
        <v>3052618</v>
      </c>
      <c r="M13" s="25">
        <v>155754</v>
      </c>
      <c r="N13" s="25">
        <v>3349806</v>
      </c>
      <c r="O13" s="25">
        <v>178513</v>
      </c>
      <c r="P13" s="25">
        <v>3704957</v>
      </c>
      <c r="Q13" s="26">
        <v>3999265</v>
      </c>
      <c r="R13" s="25">
        <v>205984.66499999995</v>
      </c>
      <c r="S13" s="25">
        <v>4137032.3650000002</v>
      </c>
      <c r="T13" s="25">
        <v>243062</v>
      </c>
      <c r="U13" s="25">
        <v>4599719</v>
      </c>
    </row>
    <row r="14" spans="1:24" ht="31.5" customHeight="1" x14ac:dyDescent="0.25">
      <c r="A14" s="23">
        <v>4</v>
      </c>
      <c r="B14" s="27" t="s">
        <v>61</v>
      </c>
      <c r="C14" s="21"/>
      <c r="D14" s="21"/>
      <c r="E14" s="21"/>
      <c r="F14" s="21"/>
      <c r="G14" s="21"/>
      <c r="H14" s="21"/>
      <c r="I14" s="25">
        <v>76825</v>
      </c>
      <c r="J14" s="25">
        <v>3621969</v>
      </c>
      <c r="K14" s="25">
        <v>77034</v>
      </c>
      <c r="L14" s="25">
        <v>3681945</v>
      </c>
      <c r="M14" s="25">
        <v>77824</v>
      </c>
      <c r="N14" s="25">
        <v>3715295</v>
      </c>
      <c r="O14" s="25">
        <v>77940.736000000004</v>
      </c>
      <c r="P14" s="25">
        <v>3736806.7429999993</v>
      </c>
      <c r="Q14" s="26">
        <v>3753063</v>
      </c>
      <c r="R14" s="25">
        <v>78057.647104000003</v>
      </c>
      <c r="S14" s="25">
        <v>3713270.54</v>
      </c>
      <c r="T14" s="25">
        <v>77902</v>
      </c>
      <c r="U14" s="25">
        <v>3736500</v>
      </c>
    </row>
    <row r="15" spans="1:24" ht="15" x14ac:dyDescent="0.25">
      <c r="A15" s="23">
        <v>5</v>
      </c>
      <c r="B15" s="27" t="s">
        <v>62</v>
      </c>
      <c r="C15" s="21"/>
      <c r="D15" s="21"/>
      <c r="E15" s="21"/>
      <c r="F15" s="21"/>
      <c r="G15" s="21"/>
      <c r="H15" s="21"/>
      <c r="I15" s="25">
        <v>11449</v>
      </c>
      <c r="J15" s="25">
        <v>239257</v>
      </c>
      <c r="K15" s="25">
        <v>11180</v>
      </c>
      <c r="L15" s="25">
        <v>241876</v>
      </c>
      <c r="M15" s="25">
        <v>11177</v>
      </c>
      <c r="N15" s="25">
        <v>238293</v>
      </c>
      <c r="O15" s="25">
        <v>11177</v>
      </c>
      <c r="P15" s="25">
        <v>275701</v>
      </c>
      <c r="Q15" s="26">
        <v>268501</v>
      </c>
      <c r="R15" s="25">
        <v>11177</v>
      </c>
      <c r="S15" s="25">
        <v>275018.32</v>
      </c>
      <c r="T15" s="25">
        <v>11177</v>
      </c>
      <c r="U15" s="25">
        <v>228974</v>
      </c>
    </row>
    <row r="16" spans="1:24" ht="30" x14ac:dyDescent="0.25">
      <c r="A16" s="23">
        <v>6</v>
      </c>
      <c r="B16" s="27" t="s">
        <v>63</v>
      </c>
      <c r="C16" s="21"/>
      <c r="D16" s="21"/>
      <c r="E16" s="21"/>
      <c r="F16" s="21"/>
      <c r="G16" s="21"/>
      <c r="H16" s="21"/>
      <c r="I16" s="25">
        <v>0</v>
      </c>
      <c r="J16" s="25">
        <v>0</v>
      </c>
      <c r="K16" s="25">
        <v>0</v>
      </c>
      <c r="L16" s="25">
        <v>0</v>
      </c>
      <c r="M16" s="25">
        <v>0</v>
      </c>
      <c r="N16" s="25">
        <v>0</v>
      </c>
      <c r="O16" s="25">
        <v>639</v>
      </c>
      <c r="P16" s="25">
        <v>146500.13999999998</v>
      </c>
      <c r="Q16" s="26">
        <v>153768</v>
      </c>
      <c r="R16" s="25">
        <v>401</v>
      </c>
      <c r="S16" s="25">
        <v>136446</v>
      </c>
      <c r="T16" s="25">
        <v>375</v>
      </c>
      <c r="U16" s="25">
        <v>147309</v>
      </c>
    </row>
    <row r="17" spans="1:21" ht="15" x14ac:dyDescent="0.25">
      <c r="A17" s="23">
        <v>7</v>
      </c>
      <c r="B17" s="27" t="s">
        <v>64</v>
      </c>
      <c r="C17" s="21"/>
      <c r="D17" s="21"/>
      <c r="E17" s="21"/>
      <c r="F17" s="21"/>
      <c r="G17" s="21"/>
      <c r="H17" s="21"/>
      <c r="I17" s="25">
        <v>18</v>
      </c>
      <c r="J17" s="25">
        <v>1064</v>
      </c>
      <c r="K17" s="25">
        <v>0</v>
      </c>
      <c r="L17" s="25">
        <v>0</v>
      </c>
      <c r="M17" s="25">
        <v>0</v>
      </c>
      <c r="N17" s="25">
        <v>0</v>
      </c>
      <c r="O17" s="25">
        <v>0</v>
      </c>
      <c r="P17" s="25">
        <v>0</v>
      </c>
      <c r="Q17" s="26">
        <v>1350</v>
      </c>
      <c r="R17" s="25">
        <v>0</v>
      </c>
      <c r="S17" s="25">
        <v>0</v>
      </c>
      <c r="T17" s="25">
        <v>0</v>
      </c>
      <c r="U17" s="25">
        <v>0</v>
      </c>
    </row>
    <row r="18" spans="1:21" ht="30" x14ac:dyDescent="0.25">
      <c r="A18" s="23">
        <v>8</v>
      </c>
      <c r="B18" s="27" t="s">
        <v>346</v>
      </c>
      <c r="C18" s="21"/>
      <c r="D18" s="21"/>
      <c r="E18" s="21"/>
      <c r="F18" s="21"/>
      <c r="G18" s="21"/>
      <c r="H18" s="21"/>
      <c r="I18" s="25">
        <v>16919</v>
      </c>
      <c r="J18" s="25">
        <v>170853</v>
      </c>
      <c r="K18" s="25">
        <v>16670</v>
      </c>
      <c r="L18" s="25">
        <v>173081</v>
      </c>
      <c r="M18" s="25">
        <v>17370</v>
      </c>
      <c r="N18" s="25">
        <v>167712</v>
      </c>
      <c r="O18" s="25">
        <v>16362.990999999998</v>
      </c>
      <c r="P18" s="25">
        <v>178820.27</v>
      </c>
      <c r="Q18" s="25">
        <v>201798</v>
      </c>
      <c r="R18" s="25">
        <v>16418.5460905</v>
      </c>
      <c r="S18" s="25">
        <v>183427.91</v>
      </c>
      <c r="T18" s="25">
        <v>17193</v>
      </c>
      <c r="U18" s="25">
        <v>185686</v>
      </c>
    </row>
    <row r="19" spans="1:21" ht="24.75" customHeight="1" x14ac:dyDescent="0.25">
      <c r="A19" s="23">
        <v>9</v>
      </c>
      <c r="B19" s="27" t="s">
        <v>72</v>
      </c>
      <c r="C19" s="21"/>
      <c r="D19" s="21"/>
      <c r="E19" s="21"/>
      <c r="F19" s="21"/>
      <c r="G19" s="21"/>
      <c r="H19" s="21"/>
      <c r="I19" s="25">
        <v>0</v>
      </c>
      <c r="J19" s="25">
        <v>0</v>
      </c>
      <c r="K19" s="25">
        <v>0</v>
      </c>
      <c r="L19" s="25">
        <v>0</v>
      </c>
      <c r="M19" s="25">
        <v>27</v>
      </c>
      <c r="N19" s="25">
        <v>1628</v>
      </c>
      <c r="O19" s="25">
        <v>0</v>
      </c>
      <c r="P19" s="25">
        <v>0</v>
      </c>
      <c r="Q19" s="26">
        <v>6813</v>
      </c>
      <c r="R19" s="25"/>
      <c r="S19" s="25"/>
      <c r="T19" s="25">
        <v>41</v>
      </c>
      <c r="U19" s="25">
        <v>8576</v>
      </c>
    </row>
    <row r="20" spans="1:21" ht="20.100000000000001" customHeight="1" x14ac:dyDescent="0.25">
      <c r="A20" s="28" t="s">
        <v>4</v>
      </c>
      <c r="B20" s="29" t="s">
        <v>74</v>
      </c>
      <c r="C20" s="36"/>
      <c r="D20" s="36"/>
      <c r="E20" s="36"/>
      <c r="F20" s="36"/>
      <c r="G20" s="36"/>
      <c r="H20" s="36"/>
      <c r="I20" s="30" t="s">
        <v>75</v>
      </c>
      <c r="J20" s="36">
        <v>168095</v>
      </c>
      <c r="K20" s="30" t="s">
        <v>75</v>
      </c>
      <c r="L20" s="36">
        <v>193329</v>
      </c>
      <c r="M20" s="30" t="s">
        <v>75</v>
      </c>
      <c r="N20" s="36">
        <v>217669</v>
      </c>
      <c r="O20" s="30" t="s">
        <v>75</v>
      </c>
      <c r="P20" s="36">
        <v>203871</v>
      </c>
      <c r="Q20" s="401">
        <v>373177</v>
      </c>
      <c r="R20" s="30" t="s">
        <v>75</v>
      </c>
      <c r="S20" s="36">
        <v>227506</v>
      </c>
      <c r="T20" s="30" t="s">
        <v>75</v>
      </c>
      <c r="U20" s="36">
        <v>373096</v>
      </c>
    </row>
    <row r="21" spans="1:21" s="33" customFormat="1" ht="20.100000000000001" customHeight="1" x14ac:dyDescent="0.25">
      <c r="A21" s="394" t="s">
        <v>73</v>
      </c>
      <c r="B21" s="20" t="s">
        <v>77</v>
      </c>
      <c r="C21" s="37"/>
      <c r="D21" s="37"/>
      <c r="E21" s="36">
        <v>86328</v>
      </c>
      <c r="F21" s="36">
        <v>107464</v>
      </c>
      <c r="G21" s="36">
        <v>120347</v>
      </c>
      <c r="H21" s="36">
        <v>129911</v>
      </c>
      <c r="I21" s="36">
        <v>136297</v>
      </c>
      <c r="J21" s="36">
        <v>8691392</v>
      </c>
      <c r="K21" s="36">
        <v>137949</v>
      </c>
      <c r="L21" s="36">
        <v>9219753</v>
      </c>
      <c r="M21" s="36">
        <v>262717</v>
      </c>
      <c r="N21" s="36">
        <v>10310210</v>
      </c>
      <c r="O21" s="36">
        <v>285832</v>
      </c>
      <c r="P21" s="36">
        <v>11060178</v>
      </c>
      <c r="Q21" s="401">
        <v>11558513</v>
      </c>
      <c r="R21" s="36">
        <v>312992</v>
      </c>
      <c r="S21" s="36">
        <v>11774742</v>
      </c>
      <c r="T21" s="36">
        <v>351210</v>
      </c>
      <c r="U21" s="36">
        <v>12493549</v>
      </c>
    </row>
    <row r="22" spans="1:21" ht="27.75" customHeight="1" x14ac:dyDescent="0.25">
      <c r="Q22" s="32"/>
      <c r="U22" s="35" t="s">
        <v>348</v>
      </c>
    </row>
    <row r="23" spans="1:21" x14ac:dyDescent="0.25">
      <c r="Q23" s="32"/>
    </row>
    <row r="24" spans="1:21" x14ac:dyDescent="0.25">
      <c r="Q24" s="32"/>
    </row>
    <row r="25" spans="1:21" x14ac:dyDescent="0.25">
      <c r="Q25" s="32"/>
    </row>
    <row r="26" spans="1:21" x14ac:dyDescent="0.25">
      <c r="Q26" s="32"/>
    </row>
    <row r="27" spans="1:21" x14ac:dyDescent="0.25">
      <c r="Q27" s="32"/>
    </row>
    <row r="28" spans="1:21" x14ac:dyDescent="0.25">
      <c r="Q28" s="32"/>
    </row>
    <row r="29" spans="1:21" x14ac:dyDescent="0.25">
      <c r="Q29" s="32"/>
    </row>
    <row r="30" spans="1:21" x14ac:dyDescent="0.25">
      <c r="Q30" s="32"/>
    </row>
    <row r="31" spans="1:21" x14ac:dyDescent="0.25">
      <c r="Q31" s="32"/>
    </row>
    <row r="32" spans="1:21" x14ac:dyDescent="0.25">
      <c r="Q32" s="32"/>
    </row>
    <row r="33" spans="17:17" x14ac:dyDescent="0.25">
      <c r="Q33" s="32"/>
    </row>
    <row r="34" spans="17:17" x14ac:dyDescent="0.25">
      <c r="Q34" s="32"/>
    </row>
    <row r="35" spans="17:17" x14ac:dyDescent="0.25">
      <c r="Q35" s="32"/>
    </row>
    <row r="36" spans="17:17" x14ac:dyDescent="0.25">
      <c r="Q36" s="32"/>
    </row>
    <row r="37" spans="17:17" x14ac:dyDescent="0.25">
      <c r="Q37" s="32"/>
    </row>
    <row r="38" spans="17:17" x14ac:dyDescent="0.25">
      <c r="Q38" s="32"/>
    </row>
    <row r="39" spans="17:17" x14ac:dyDescent="0.25">
      <c r="Q39" s="32"/>
    </row>
    <row r="40" spans="17:17" x14ac:dyDescent="0.25">
      <c r="Q40" s="32"/>
    </row>
    <row r="41" spans="17:17" x14ac:dyDescent="0.25">
      <c r="Q41" s="32"/>
    </row>
    <row r="42" spans="17:17" x14ac:dyDescent="0.25">
      <c r="Q42" s="32"/>
    </row>
  </sheetData>
  <mergeCells count="13">
    <mergeCell ref="Q5:S5"/>
    <mergeCell ref="T5:U6"/>
    <mergeCell ref="R6:S6"/>
    <mergeCell ref="A1:U1"/>
    <mergeCell ref="A2:U2"/>
    <mergeCell ref="A3:U3"/>
    <mergeCell ref="Q4:U4"/>
    <mergeCell ref="A5:A7"/>
    <mergeCell ref="B5:B7"/>
    <mergeCell ref="I5:J6"/>
    <mergeCell ref="K5:L6"/>
    <mergeCell ref="M5:N6"/>
    <mergeCell ref="O5:P6"/>
  </mergeCells>
  <pageMargins left="0.78740157480314998" right="0.78740157480314998" top="0.82" bottom="0.78740157480314998" header="0.31496062992126" footer="0.31496062992126"/>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3"/>
  <sheetViews>
    <sheetView zoomScale="80" zoomScaleNormal="80" workbookViewId="0">
      <selection activeCell="A3" sqref="A3:S3"/>
    </sheetView>
  </sheetViews>
  <sheetFormatPr defaultColWidth="11.42578125" defaultRowHeight="12.75" x14ac:dyDescent="0.25"/>
  <cols>
    <col min="1" max="1" width="5.42578125" style="403" customWidth="1"/>
    <col min="2" max="2" width="24.7109375" style="403" customWidth="1"/>
    <col min="3" max="3" width="10.28515625" style="403" hidden="1" customWidth="1"/>
    <col min="4" max="5" width="9.42578125" style="403" hidden="1" customWidth="1"/>
    <col min="6" max="6" width="10" style="403" hidden="1" customWidth="1"/>
    <col min="7" max="7" width="9.85546875" style="403" hidden="1" customWidth="1"/>
    <col min="8" max="9" width="13.42578125" style="403" customWidth="1"/>
    <col min="10" max="10" width="13.28515625" style="403" customWidth="1"/>
    <col min="11" max="11" width="14" style="403" bestFit="1" customWidth="1"/>
    <col min="12" max="12" width="13.85546875" style="403" customWidth="1"/>
    <col min="13" max="14" width="14" style="403" customWidth="1"/>
    <col min="15" max="15" width="13.85546875" style="403" customWidth="1"/>
    <col min="16" max="16" width="13.7109375" style="403" customWidth="1"/>
    <col min="17" max="17" width="14.140625" style="403" customWidth="1"/>
    <col min="18" max="18" width="13.42578125" style="403" hidden="1" customWidth="1"/>
    <col min="19" max="19" width="14.140625" style="403" customWidth="1"/>
    <col min="20" max="20" width="16.28515625" style="403" customWidth="1"/>
    <col min="21" max="53" width="11.42578125" style="403"/>
    <col min="54" max="54" width="5.42578125" style="403" customWidth="1"/>
    <col min="55" max="55" width="24.7109375" style="403" customWidth="1"/>
    <col min="56" max="60" width="0" style="403" hidden="1" customWidth="1"/>
    <col min="61" max="62" width="13.42578125" style="403" customWidth="1"/>
    <col min="63" max="63" width="13.28515625" style="403" customWidth="1"/>
    <col min="64" max="64" width="14" style="403" bestFit="1" customWidth="1"/>
    <col min="65" max="65" width="13.85546875" style="403" customWidth="1"/>
    <col min="66" max="67" width="14" style="403" customWidth="1"/>
    <col min="68" max="68" width="13.85546875" style="403" customWidth="1"/>
    <col min="69" max="69" width="13.7109375" style="403" customWidth="1"/>
    <col min="70" max="70" width="13.42578125" style="403" customWidth="1"/>
    <col min="71" max="71" width="14.140625" style="403" customWidth="1"/>
    <col min="72" max="73" width="13.42578125" style="403" bestFit="1" customWidth="1"/>
    <col min="74" max="309" width="11.42578125" style="403"/>
    <col min="310" max="310" width="5.42578125" style="403" customWidth="1"/>
    <col min="311" max="311" width="24.7109375" style="403" customWidth="1"/>
    <col min="312" max="316" width="0" style="403" hidden="1" customWidth="1"/>
    <col min="317" max="318" width="13.42578125" style="403" customWidth="1"/>
    <col min="319" max="319" width="13.28515625" style="403" customWidth="1"/>
    <col min="320" max="320" width="14" style="403" bestFit="1" customWidth="1"/>
    <col min="321" max="321" width="13.85546875" style="403" customWidth="1"/>
    <col min="322" max="323" width="14" style="403" customWidth="1"/>
    <col min="324" max="324" width="13.85546875" style="403" customWidth="1"/>
    <col min="325" max="325" width="13.7109375" style="403" customWidth="1"/>
    <col min="326" max="326" width="13.42578125" style="403" customWidth="1"/>
    <col min="327" max="327" width="14.140625" style="403" customWidth="1"/>
    <col min="328" max="329" width="13.42578125" style="403" bestFit="1" customWidth="1"/>
    <col min="330" max="565" width="11.42578125" style="403"/>
    <col min="566" max="566" width="5.42578125" style="403" customWidth="1"/>
    <col min="567" max="567" width="24.7109375" style="403" customWidth="1"/>
    <col min="568" max="572" width="0" style="403" hidden="1" customWidth="1"/>
    <col min="573" max="574" width="13.42578125" style="403" customWidth="1"/>
    <col min="575" max="575" width="13.28515625" style="403" customWidth="1"/>
    <col min="576" max="576" width="14" style="403" bestFit="1" customWidth="1"/>
    <col min="577" max="577" width="13.85546875" style="403" customWidth="1"/>
    <col min="578" max="579" width="14" style="403" customWidth="1"/>
    <col min="580" max="580" width="13.85546875" style="403" customWidth="1"/>
    <col min="581" max="581" width="13.7109375" style="403" customWidth="1"/>
    <col min="582" max="582" width="13.42578125" style="403" customWidth="1"/>
    <col min="583" max="583" width="14.140625" style="403" customWidth="1"/>
    <col min="584" max="585" width="13.42578125" style="403" bestFit="1" customWidth="1"/>
    <col min="586" max="821" width="11.42578125" style="403"/>
    <col min="822" max="822" width="5.42578125" style="403" customWidth="1"/>
    <col min="823" max="823" width="24.7109375" style="403" customWidth="1"/>
    <col min="824" max="828" width="0" style="403" hidden="1" customWidth="1"/>
    <col min="829" max="830" width="13.42578125" style="403" customWidth="1"/>
    <col min="831" max="831" width="13.28515625" style="403" customWidth="1"/>
    <col min="832" max="832" width="14" style="403" bestFit="1" customWidth="1"/>
    <col min="833" max="833" width="13.85546875" style="403" customWidth="1"/>
    <col min="834" max="835" width="14" style="403" customWidth="1"/>
    <col min="836" max="836" width="13.85546875" style="403" customWidth="1"/>
    <col min="837" max="837" width="13.7109375" style="403" customWidth="1"/>
    <col min="838" max="838" width="13.42578125" style="403" customWidth="1"/>
    <col min="839" max="839" width="14.140625" style="403" customWidth="1"/>
    <col min="840" max="841" width="13.42578125" style="403" bestFit="1" customWidth="1"/>
    <col min="842" max="1077" width="11.42578125" style="403"/>
    <col min="1078" max="1078" width="5.42578125" style="403" customWidth="1"/>
    <col min="1079" max="1079" width="24.7109375" style="403" customWidth="1"/>
    <col min="1080" max="1084" width="0" style="403" hidden="1" customWidth="1"/>
    <col min="1085" max="1086" width="13.42578125" style="403" customWidth="1"/>
    <col min="1087" max="1087" width="13.28515625" style="403" customWidth="1"/>
    <col min="1088" max="1088" width="14" style="403" bestFit="1" customWidth="1"/>
    <col min="1089" max="1089" width="13.85546875" style="403" customWidth="1"/>
    <col min="1090" max="1091" width="14" style="403" customWidth="1"/>
    <col min="1092" max="1092" width="13.85546875" style="403" customWidth="1"/>
    <col min="1093" max="1093" width="13.7109375" style="403" customWidth="1"/>
    <col min="1094" max="1094" width="13.42578125" style="403" customWidth="1"/>
    <col min="1095" max="1095" width="14.140625" style="403" customWidth="1"/>
    <col min="1096" max="1097" width="13.42578125" style="403" bestFit="1" customWidth="1"/>
    <col min="1098" max="1333" width="11.42578125" style="403"/>
    <col min="1334" max="1334" width="5.42578125" style="403" customWidth="1"/>
    <col min="1335" max="1335" width="24.7109375" style="403" customWidth="1"/>
    <col min="1336" max="1340" width="0" style="403" hidden="1" customWidth="1"/>
    <col min="1341" max="1342" width="13.42578125" style="403" customWidth="1"/>
    <col min="1343" max="1343" width="13.28515625" style="403" customWidth="1"/>
    <col min="1344" max="1344" width="14" style="403" bestFit="1" customWidth="1"/>
    <col min="1345" max="1345" width="13.85546875" style="403" customWidth="1"/>
    <col min="1346" max="1347" width="14" style="403" customWidth="1"/>
    <col min="1348" max="1348" width="13.85546875" style="403" customWidth="1"/>
    <col min="1349" max="1349" width="13.7109375" style="403" customWidth="1"/>
    <col min="1350" max="1350" width="13.42578125" style="403" customWidth="1"/>
    <col min="1351" max="1351" width="14.140625" style="403" customWidth="1"/>
    <col min="1352" max="1353" width="13.42578125" style="403" bestFit="1" customWidth="1"/>
    <col min="1354" max="1589" width="11.42578125" style="403"/>
    <col min="1590" max="1590" width="5.42578125" style="403" customWidth="1"/>
    <col min="1591" max="1591" width="24.7109375" style="403" customWidth="1"/>
    <col min="1592" max="1596" width="0" style="403" hidden="1" customWidth="1"/>
    <col min="1597" max="1598" width="13.42578125" style="403" customWidth="1"/>
    <col min="1599" max="1599" width="13.28515625" style="403" customWidth="1"/>
    <col min="1600" max="1600" width="14" style="403" bestFit="1" customWidth="1"/>
    <col min="1601" max="1601" width="13.85546875" style="403" customWidth="1"/>
    <col min="1602" max="1603" width="14" style="403" customWidth="1"/>
    <col min="1604" max="1604" width="13.85546875" style="403" customWidth="1"/>
    <col min="1605" max="1605" width="13.7109375" style="403" customWidth="1"/>
    <col min="1606" max="1606" width="13.42578125" style="403" customWidth="1"/>
    <col min="1607" max="1607" width="14.140625" style="403" customWidth="1"/>
    <col min="1608" max="1609" width="13.42578125" style="403" bestFit="1" customWidth="1"/>
    <col min="1610" max="1845" width="11.42578125" style="403"/>
    <col min="1846" max="1846" width="5.42578125" style="403" customWidth="1"/>
    <col min="1847" max="1847" width="24.7109375" style="403" customWidth="1"/>
    <col min="1848" max="1852" width="0" style="403" hidden="1" customWidth="1"/>
    <col min="1853" max="1854" width="13.42578125" style="403" customWidth="1"/>
    <col min="1855" max="1855" width="13.28515625" style="403" customWidth="1"/>
    <col min="1856" max="1856" width="14" style="403" bestFit="1" customWidth="1"/>
    <col min="1857" max="1857" width="13.85546875" style="403" customWidth="1"/>
    <col min="1858" max="1859" width="14" style="403" customWidth="1"/>
    <col min="1860" max="1860" width="13.85546875" style="403" customWidth="1"/>
    <col min="1861" max="1861" width="13.7109375" style="403" customWidth="1"/>
    <col min="1862" max="1862" width="13.42578125" style="403" customWidth="1"/>
    <col min="1863" max="1863" width="14.140625" style="403" customWidth="1"/>
    <col min="1864" max="1865" width="13.42578125" style="403" bestFit="1" customWidth="1"/>
    <col min="1866" max="2101" width="11.42578125" style="403"/>
    <col min="2102" max="2102" width="5.42578125" style="403" customWidth="1"/>
    <col min="2103" max="2103" width="24.7109375" style="403" customWidth="1"/>
    <col min="2104" max="2108" width="0" style="403" hidden="1" customWidth="1"/>
    <col min="2109" max="2110" width="13.42578125" style="403" customWidth="1"/>
    <col min="2111" max="2111" width="13.28515625" style="403" customWidth="1"/>
    <col min="2112" max="2112" width="14" style="403" bestFit="1" customWidth="1"/>
    <col min="2113" max="2113" width="13.85546875" style="403" customWidth="1"/>
    <col min="2114" max="2115" width="14" style="403" customWidth="1"/>
    <col min="2116" max="2116" width="13.85546875" style="403" customWidth="1"/>
    <col min="2117" max="2117" width="13.7109375" style="403" customWidth="1"/>
    <col min="2118" max="2118" width="13.42578125" style="403" customWidth="1"/>
    <col min="2119" max="2119" width="14.140625" style="403" customWidth="1"/>
    <col min="2120" max="2121" width="13.42578125" style="403" bestFit="1" customWidth="1"/>
    <col min="2122" max="2357" width="11.42578125" style="403"/>
    <col min="2358" max="2358" width="5.42578125" style="403" customWidth="1"/>
    <col min="2359" max="2359" width="24.7109375" style="403" customWidth="1"/>
    <col min="2360" max="2364" width="0" style="403" hidden="1" customWidth="1"/>
    <col min="2365" max="2366" width="13.42578125" style="403" customWidth="1"/>
    <col min="2367" max="2367" width="13.28515625" style="403" customWidth="1"/>
    <col min="2368" max="2368" width="14" style="403" bestFit="1" customWidth="1"/>
    <col min="2369" max="2369" width="13.85546875" style="403" customWidth="1"/>
    <col min="2370" max="2371" width="14" style="403" customWidth="1"/>
    <col min="2372" max="2372" width="13.85546875" style="403" customWidth="1"/>
    <col min="2373" max="2373" width="13.7109375" style="403" customWidth="1"/>
    <col min="2374" max="2374" width="13.42578125" style="403" customWidth="1"/>
    <col min="2375" max="2375" width="14.140625" style="403" customWidth="1"/>
    <col min="2376" max="2377" width="13.42578125" style="403" bestFit="1" customWidth="1"/>
    <col min="2378" max="2613" width="11.42578125" style="403"/>
    <col min="2614" max="2614" width="5.42578125" style="403" customWidth="1"/>
    <col min="2615" max="2615" width="24.7109375" style="403" customWidth="1"/>
    <col min="2616" max="2620" width="0" style="403" hidden="1" customWidth="1"/>
    <col min="2621" max="2622" width="13.42578125" style="403" customWidth="1"/>
    <col min="2623" max="2623" width="13.28515625" style="403" customWidth="1"/>
    <col min="2624" max="2624" width="14" style="403" bestFit="1" customWidth="1"/>
    <col min="2625" max="2625" width="13.85546875" style="403" customWidth="1"/>
    <col min="2626" max="2627" width="14" style="403" customWidth="1"/>
    <col min="2628" max="2628" width="13.85546875" style="403" customWidth="1"/>
    <col min="2629" max="2629" width="13.7109375" style="403" customWidth="1"/>
    <col min="2630" max="2630" width="13.42578125" style="403" customWidth="1"/>
    <col min="2631" max="2631" width="14.140625" style="403" customWidth="1"/>
    <col min="2632" max="2633" width="13.42578125" style="403" bestFit="1" customWidth="1"/>
    <col min="2634" max="2869" width="11.42578125" style="403"/>
    <col min="2870" max="2870" width="5.42578125" style="403" customWidth="1"/>
    <col min="2871" max="2871" width="24.7109375" style="403" customWidth="1"/>
    <col min="2872" max="2876" width="0" style="403" hidden="1" customWidth="1"/>
    <col min="2877" max="2878" width="13.42578125" style="403" customWidth="1"/>
    <col min="2879" max="2879" width="13.28515625" style="403" customWidth="1"/>
    <col min="2880" max="2880" width="14" style="403" bestFit="1" customWidth="1"/>
    <col min="2881" max="2881" width="13.85546875" style="403" customWidth="1"/>
    <col min="2882" max="2883" width="14" style="403" customWidth="1"/>
    <col min="2884" max="2884" width="13.85546875" style="403" customWidth="1"/>
    <col min="2885" max="2885" width="13.7109375" style="403" customWidth="1"/>
    <col min="2886" max="2886" width="13.42578125" style="403" customWidth="1"/>
    <col min="2887" max="2887" width="14.140625" style="403" customWidth="1"/>
    <col min="2888" max="2889" width="13.42578125" style="403" bestFit="1" customWidth="1"/>
    <col min="2890" max="3125" width="11.42578125" style="403"/>
    <col min="3126" max="3126" width="5.42578125" style="403" customWidth="1"/>
    <col min="3127" max="3127" width="24.7109375" style="403" customWidth="1"/>
    <col min="3128" max="3132" width="0" style="403" hidden="1" customWidth="1"/>
    <col min="3133" max="3134" width="13.42578125" style="403" customWidth="1"/>
    <col min="3135" max="3135" width="13.28515625" style="403" customWidth="1"/>
    <col min="3136" max="3136" width="14" style="403" bestFit="1" customWidth="1"/>
    <col min="3137" max="3137" width="13.85546875" style="403" customWidth="1"/>
    <col min="3138" max="3139" width="14" style="403" customWidth="1"/>
    <col min="3140" max="3140" width="13.85546875" style="403" customWidth="1"/>
    <col min="3141" max="3141" width="13.7109375" style="403" customWidth="1"/>
    <col min="3142" max="3142" width="13.42578125" style="403" customWidth="1"/>
    <col min="3143" max="3143" width="14.140625" style="403" customWidth="1"/>
    <col min="3144" max="3145" width="13.42578125" style="403" bestFit="1" customWidth="1"/>
    <col min="3146" max="3381" width="11.42578125" style="403"/>
    <col min="3382" max="3382" width="5.42578125" style="403" customWidth="1"/>
    <col min="3383" max="3383" width="24.7109375" style="403" customWidth="1"/>
    <col min="3384" max="3388" width="0" style="403" hidden="1" customWidth="1"/>
    <col min="3389" max="3390" width="13.42578125" style="403" customWidth="1"/>
    <col min="3391" max="3391" width="13.28515625" style="403" customWidth="1"/>
    <col min="3392" max="3392" width="14" style="403" bestFit="1" customWidth="1"/>
    <col min="3393" max="3393" width="13.85546875" style="403" customWidth="1"/>
    <col min="3394" max="3395" width="14" style="403" customWidth="1"/>
    <col min="3396" max="3396" width="13.85546875" style="403" customWidth="1"/>
    <col min="3397" max="3397" width="13.7109375" style="403" customWidth="1"/>
    <col min="3398" max="3398" width="13.42578125" style="403" customWidth="1"/>
    <col min="3399" max="3399" width="14.140625" style="403" customWidth="1"/>
    <col min="3400" max="3401" width="13.42578125" style="403" bestFit="1" customWidth="1"/>
    <col min="3402" max="3637" width="11.42578125" style="403"/>
    <col min="3638" max="3638" width="5.42578125" style="403" customWidth="1"/>
    <col min="3639" max="3639" width="24.7109375" style="403" customWidth="1"/>
    <col min="3640" max="3644" width="0" style="403" hidden="1" customWidth="1"/>
    <col min="3645" max="3646" width="13.42578125" style="403" customWidth="1"/>
    <col min="3647" max="3647" width="13.28515625" style="403" customWidth="1"/>
    <col min="3648" max="3648" width="14" style="403" bestFit="1" customWidth="1"/>
    <col min="3649" max="3649" width="13.85546875" style="403" customWidth="1"/>
    <col min="3650" max="3651" width="14" style="403" customWidth="1"/>
    <col min="3652" max="3652" width="13.85546875" style="403" customWidth="1"/>
    <col min="3653" max="3653" width="13.7109375" style="403" customWidth="1"/>
    <col min="3654" max="3654" width="13.42578125" style="403" customWidth="1"/>
    <col min="3655" max="3655" width="14.140625" style="403" customWidth="1"/>
    <col min="3656" max="3657" width="13.42578125" style="403" bestFit="1" customWidth="1"/>
    <col min="3658" max="3893" width="11.42578125" style="403"/>
    <col min="3894" max="3894" width="5.42578125" style="403" customWidth="1"/>
    <col min="3895" max="3895" width="24.7109375" style="403" customWidth="1"/>
    <col min="3896" max="3900" width="0" style="403" hidden="1" customWidth="1"/>
    <col min="3901" max="3902" width="13.42578125" style="403" customWidth="1"/>
    <col min="3903" max="3903" width="13.28515625" style="403" customWidth="1"/>
    <col min="3904" max="3904" width="14" style="403" bestFit="1" customWidth="1"/>
    <col min="3905" max="3905" width="13.85546875" style="403" customWidth="1"/>
    <col min="3906" max="3907" width="14" style="403" customWidth="1"/>
    <col min="3908" max="3908" width="13.85546875" style="403" customWidth="1"/>
    <col min="3909" max="3909" width="13.7109375" style="403" customWidth="1"/>
    <col min="3910" max="3910" width="13.42578125" style="403" customWidth="1"/>
    <col min="3911" max="3911" width="14.140625" style="403" customWidth="1"/>
    <col min="3912" max="3913" width="13.42578125" style="403" bestFit="1" customWidth="1"/>
    <col min="3914" max="4149" width="11.42578125" style="403"/>
    <col min="4150" max="4150" width="5.42578125" style="403" customWidth="1"/>
    <col min="4151" max="4151" width="24.7109375" style="403" customWidth="1"/>
    <col min="4152" max="4156" width="0" style="403" hidden="1" customWidth="1"/>
    <col min="4157" max="4158" width="13.42578125" style="403" customWidth="1"/>
    <col min="4159" max="4159" width="13.28515625" style="403" customWidth="1"/>
    <col min="4160" max="4160" width="14" style="403" bestFit="1" customWidth="1"/>
    <col min="4161" max="4161" width="13.85546875" style="403" customWidth="1"/>
    <col min="4162" max="4163" width="14" style="403" customWidth="1"/>
    <col min="4164" max="4164" width="13.85546875" style="403" customWidth="1"/>
    <col min="4165" max="4165" width="13.7109375" style="403" customWidth="1"/>
    <col min="4166" max="4166" width="13.42578125" style="403" customWidth="1"/>
    <col min="4167" max="4167" width="14.140625" style="403" customWidth="1"/>
    <col min="4168" max="4169" width="13.42578125" style="403" bestFit="1" customWidth="1"/>
    <col min="4170" max="4405" width="11.42578125" style="403"/>
    <col min="4406" max="4406" width="5.42578125" style="403" customWidth="1"/>
    <col min="4407" max="4407" width="24.7109375" style="403" customWidth="1"/>
    <col min="4408" max="4412" width="0" style="403" hidden="1" customWidth="1"/>
    <col min="4413" max="4414" width="13.42578125" style="403" customWidth="1"/>
    <col min="4415" max="4415" width="13.28515625" style="403" customWidth="1"/>
    <col min="4416" max="4416" width="14" style="403" bestFit="1" customWidth="1"/>
    <col min="4417" max="4417" width="13.85546875" style="403" customWidth="1"/>
    <col min="4418" max="4419" width="14" style="403" customWidth="1"/>
    <col min="4420" max="4420" width="13.85546875" style="403" customWidth="1"/>
    <col min="4421" max="4421" width="13.7109375" style="403" customWidth="1"/>
    <col min="4422" max="4422" width="13.42578125" style="403" customWidth="1"/>
    <col min="4423" max="4423" width="14.140625" style="403" customWidth="1"/>
    <col min="4424" max="4425" width="13.42578125" style="403" bestFit="1" customWidth="1"/>
    <col min="4426" max="4661" width="11.42578125" style="403"/>
    <col min="4662" max="4662" width="5.42578125" style="403" customWidth="1"/>
    <col min="4663" max="4663" width="24.7109375" style="403" customWidth="1"/>
    <col min="4664" max="4668" width="0" style="403" hidden="1" customWidth="1"/>
    <col min="4669" max="4670" width="13.42578125" style="403" customWidth="1"/>
    <col min="4671" max="4671" width="13.28515625" style="403" customWidth="1"/>
    <col min="4672" max="4672" width="14" style="403" bestFit="1" customWidth="1"/>
    <col min="4673" max="4673" width="13.85546875" style="403" customWidth="1"/>
    <col min="4674" max="4675" width="14" style="403" customWidth="1"/>
    <col min="4676" max="4676" width="13.85546875" style="403" customWidth="1"/>
    <col min="4677" max="4677" width="13.7109375" style="403" customWidth="1"/>
    <col min="4678" max="4678" width="13.42578125" style="403" customWidth="1"/>
    <col min="4679" max="4679" width="14.140625" style="403" customWidth="1"/>
    <col min="4680" max="4681" width="13.42578125" style="403" bestFit="1" customWidth="1"/>
    <col min="4682" max="4917" width="11.42578125" style="403"/>
    <col min="4918" max="4918" width="5.42578125" style="403" customWidth="1"/>
    <col min="4919" max="4919" width="24.7109375" style="403" customWidth="1"/>
    <col min="4920" max="4924" width="0" style="403" hidden="1" customWidth="1"/>
    <col min="4925" max="4926" width="13.42578125" style="403" customWidth="1"/>
    <col min="4927" max="4927" width="13.28515625" style="403" customWidth="1"/>
    <col min="4928" max="4928" width="14" style="403" bestFit="1" customWidth="1"/>
    <col min="4929" max="4929" width="13.85546875" style="403" customWidth="1"/>
    <col min="4930" max="4931" width="14" style="403" customWidth="1"/>
    <col min="4932" max="4932" width="13.85546875" style="403" customWidth="1"/>
    <col min="4933" max="4933" width="13.7109375" style="403" customWidth="1"/>
    <col min="4934" max="4934" width="13.42578125" style="403" customWidth="1"/>
    <col min="4935" max="4935" width="14.140625" style="403" customWidth="1"/>
    <col min="4936" max="4937" width="13.42578125" style="403" bestFit="1" customWidth="1"/>
    <col min="4938" max="5173" width="11.42578125" style="403"/>
    <col min="5174" max="5174" width="5.42578125" style="403" customWidth="1"/>
    <col min="5175" max="5175" width="24.7109375" style="403" customWidth="1"/>
    <col min="5176" max="5180" width="0" style="403" hidden="1" customWidth="1"/>
    <col min="5181" max="5182" width="13.42578125" style="403" customWidth="1"/>
    <col min="5183" max="5183" width="13.28515625" style="403" customWidth="1"/>
    <col min="5184" max="5184" width="14" style="403" bestFit="1" customWidth="1"/>
    <col min="5185" max="5185" width="13.85546875" style="403" customWidth="1"/>
    <col min="5186" max="5187" width="14" style="403" customWidth="1"/>
    <col min="5188" max="5188" width="13.85546875" style="403" customWidth="1"/>
    <col min="5189" max="5189" width="13.7109375" style="403" customWidth="1"/>
    <col min="5190" max="5190" width="13.42578125" style="403" customWidth="1"/>
    <col min="5191" max="5191" width="14.140625" style="403" customWidth="1"/>
    <col min="5192" max="5193" width="13.42578125" style="403" bestFit="1" customWidth="1"/>
    <col min="5194" max="5429" width="11.42578125" style="403"/>
    <col min="5430" max="5430" width="5.42578125" style="403" customWidth="1"/>
    <col min="5431" max="5431" width="24.7109375" style="403" customWidth="1"/>
    <col min="5432" max="5436" width="0" style="403" hidden="1" customWidth="1"/>
    <col min="5437" max="5438" width="13.42578125" style="403" customWidth="1"/>
    <col min="5439" max="5439" width="13.28515625" style="403" customWidth="1"/>
    <col min="5440" max="5440" width="14" style="403" bestFit="1" customWidth="1"/>
    <col min="5441" max="5441" width="13.85546875" style="403" customWidth="1"/>
    <col min="5442" max="5443" width="14" style="403" customWidth="1"/>
    <col min="5444" max="5444" width="13.85546875" style="403" customWidth="1"/>
    <col min="5445" max="5445" width="13.7109375" style="403" customWidth="1"/>
    <col min="5446" max="5446" width="13.42578125" style="403" customWidth="1"/>
    <col min="5447" max="5447" width="14.140625" style="403" customWidth="1"/>
    <col min="5448" max="5449" width="13.42578125" style="403" bestFit="1" customWidth="1"/>
    <col min="5450" max="5685" width="11.42578125" style="403"/>
    <col min="5686" max="5686" width="5.42578125" style="403" customWidth="1"/>
    <col min="5687" max="5687" width="24.7109375" style="403" customWidth="1"/>
    <col min="5688" max="5692" width="0" style="403" hidden="1" customWidth="1"/>
    <col min="5693" max="5694" width="13.42578125" style="403" customWidth="1"/>
    <col min="5695" max="5695" width="13.28515625" style="403" customWidth="1"/>
    <col min="5696" max="5696" width="14" style="403" bestFit="1" customWidth="1"/>
    <col min="5697" max="5697" width="13.85546875" style="403" customWidth="1"/>
    <col min="5698" max="5699" width="14" style="403" customWidth="1"/>
    <col min="5700" max="5700" width="13.85546875" style="403" customWidth="1"/>
    <col min="5701" max="5701" width="13.7109375" style="403" customWidth="1"/>
    <col min="5702" max="5702" width="13.42578125" style="403" customWidth="1"/>
    <col min="5703" max="5703" width="14.140625" style="403" customWidth="1"/>
    <col min="5704" max="5705" width="13.42578125" style="403" bestFit="1" customWidth="1"/>
    <col min="5706" max="5941" width="11.42578125" style="403"/>
    <col min="5942" max="5942" width="5.42578125" style="403" customWidth="1"/>
    <col min="5943" max="5943" width="24.7109375" style="403" customWidth="1"/>
    <col min="5944" max="5948" width="0" style="403" hidden="1" customWidth="1"/>
    <col min="5949" max="5950" width="13.42578125" style="403" customWidth="1"/>
    <col min="5951" max="5951" width="13.28515625" style="403" customWidth="1"/>
    <col min="5952" max="5952" width="14" style="403" bestFit="1" customWidth="1"/>
    <col min="5953" max="5953" width="13.85546875" style="403" customWidth="1"/>
    <col min="5954" max="5955" width="14" style="403" customWidth="1"/>
    <col min="5956" max="5956" width="13.85546875" style="403" customWidth="1"/>
    <col min="5957" max="5957" width="13.7109375" style="403" customWidth="1"/>
    <col min="5958" max="5958" width="13.42578125" style="403" customWidth="1"/>
    <col min="5959" max="5959" width="14.140625" style="403" customWidth="1"/>
    <col min="5960" max="5961" width="13.42578125" style="403" bestFit="1" customWidth="1"/>
    <col min="5962" max="6197" width="11.42578125" style="403"/>
    <col min="6198" max="6198" width="5.42578125" style="403" customWidth="1"/>
    <col min="6199" max="6199" width="24.7109375" style="403" customWidth="1"/>
    <col min="6200" max="6204" width="0" style="403" hidden="1" customWidth="1"/>
    <col min="6205" max="6206" width="13.42578125" style="403" customWidth="1"/>
    <col min="6207" max="6207" width="13.28515625" style="403" customWidth="1"/>
    <col min="6208" max="6208" width="14" style="403" bestFit="1" customWidth="1"/>
    <col min="6209" max="6209" width="13.85546875" style="403" customWidth="1"/>
    <col min="6210" max="6211" width="14" style="403" customWidth="1"/>
    <col min="6212" max="6212" width="13.85546875" style="403" customWidth="1"/>
    <col min="6213" max="6213" width="13.7109375" style="403" customWidth="1"/>
    <col min="6214" max="6214" width="13.42578125" style="403" customWidth="1"/>
    <col min="6215" max="6215" width="14.140625" style="403" customWidth="1"/>
    <col min="6216" max="6217" width="13.42578125" style="403" bestFit="1" customWidth="1"/>
    <col min="6218" max="6453" width="11.42578125" style="403"/>
    <col min="6454" max="6454" width="5.42578125" style="403" customWidth="1"/>
    <col min="6455" max="6455" width="24.7109375" style="403" customWidth="1"/>
    <col min="6456" max="6460" width="0" style="403" hidden="1" customWidth="1"/>
    <col min="6461" max="6462" width="13.42578125" style="403" customWidth="1"/>
    <col min="6463" max="6463" width="13.28515625" style="403" customWidth="1"/>
    <col min="6464" max="6464" width="14" style="403" bestFit="1" customWidth="1"/>
    <col min="6465" max="6465" width="13.85546875" style="403" customWidth="1"/>
    <col min="6466" max="6467" width="14" style="403" customWidth="1"/>
    <col min="6468" max="6468" width="13.85546875" style="403" customWidth="1"/>
    <col min="6469" max="6469" width="13.7109375" style="403" customWidth="1"/>
    <col min="6470" max="6470" width="13.42578125" style="403" customWidth="1"/>
    <col min="6471" max="6471" width="14.140625" style="403" customWidth="1"/>
    <col min="6472" max="6473" width="13.42578125" style="403" bestFit="1" customWidth="1"/>
    <col min="6474" max="6709" width="11.42578125" style="403"/>
    <col min="6710" max="6710" width="5.42578125" style="403" customWidth="1"/>
    <col min="6711" max="6711" width="24.7109375" style="403" customWidth="1"/>
    <col min="6712" max="6716" width="0" style="403" hidden="1" customWidth="1"/>
    <col min="6717" max="6718" width="13.42578125" style="403" customWidth="1"/>
    <col min="6719" max="6719" width="13.28515625" style="403" customWidth="1"/>
    <col min="6720" max="6720" width="14" style="403" bestFit="1" customWidth="1"/>
    <col min="6721" max="6721" width="13.85546875" style="403" customWidth="1"/>
    <col min="6722" max="6723" width="14" style="403" customWidth="1"/>
    <col min="6724" max="6724" width="13.85546875" style="403" customWidth="1"/>
    <col min="6725" max="6725" width="13.7109375" style="403" customWidth="1"/>
    <col min="6726" max="6726" width="13.42578125" style="403" customWidth="1"/>
    <col min="6727" max="6727" width="14.140625" style="403" customWidth="1"/>
    <col min="6728" max="6729" width="13.42578125" style="403" bestFit="1" customWidth="1"/>
    <col min="6730" max="6965" width="11.42578125" style="403"/>
    <col min="6966" max="6966" width="5.42578125" style="403" customWidth="1"/>
    <col min="6967" max="6967" width="24.7109375" style="403" customWidth="1"/>
    <col min="6968" max="6972" width="0" style="403" hidden="1" customWidth="1"/>
    <col min="6973" max="6974" width="13.42578125" style="403" customWidth="1"/>
    <col min="6975" max="6975" width="13.28515625" style="403" customWidth="1"/>
    <col min="6976" max="6976" width="14" style="403" bestFit="1" customWidth="1"/>
    <col min="6977" max="6977" width="13.85546875" style="403" customWidth="1"/>
    <col min="6978" max="6979" width="14" style="403" customWidth="1"/>
    <col min="6980" max="6980" width="13.85546875" style="403" customWidth="1"/>
    <col min="6981" max="6981" width="13.7109375" style="403" customWidth="1"/>
    <col min="6982" max="6982" width="13.42578125" style="403" customWidth="1"/>
    <col min="6983" max="6983" width="14.140625" style="403" customWidth="1"/>
    <col min="6984" max="6985" width="13.42578125" style="403" bestFit="1" customWidth="1"/>
    <col min="6986" max="7221" width="11.42578125" style="403"/>
    <col min="7222" max="7222" width="5.42578125" style="403" customWidth="1"/>
    <col min="7223" max="7223" width="24.7109375" style="403" customWidth="1"/>
    <col min="7224" max="7228" width="0" style="403" hidden="1" customWidth="1"/>
    <col min="7229" max="7230" width="13.42578125" style="403" customWidth="1"/>
    <col min="7231" max="7231" width="13.28515625" style="403" customWidth="1"/>
    <col min="7232" max="7232" width="14" style="403" bestFit="1" customWidth="1"/>
    <col min="7233" max="7233" width="13.85546875" style="403" customWidth="1"/>
    <col min="7234" max="7235" width="14" style="403" customWidth="1"/>
    <col min="7236" max="7236" width="13.85546875" style="403" customWidth="1"/>
    <col min="7237" max="7237" width="13.7109375" style="403" customWidth="1"/>
    <col min="7238" max="7238" width="13.42578125" style="403" customWidth="1"/>
    <col min="7239" max="7239" width="14.140625" style="403" customWidth="1"/>
    <col min="7240" max="7241" width="13.42578125" style="403" bestFit="1" customWidth="1"/>
    <col min="7242" max="7477" width="11.42578125" style="403"/>
    <col min="7478" max="7478" width="5.42578125" style="403" customWidth="1"/>
    <col min="7479" max="7479" width="24.7109375" style="403" customWidth="1"/>
    <col min="7480" max="7484" width="0" style="403" hidden="1" customWidth="1"/>
    <col min="7485" max="7486" width="13.42578125" style="403" customWidth="1"/>
    <col min="7487" max="7487" width="13.28515625" style="403" customWidth="1"/>
    <col min="7488" max="7488" width="14" style="403" bestFit="1" customWidth="1"/>
    <col min="7489" max="7489" width="13.85546875" style="403" customWidth="1"/>
    <col min="7490" max="7491" width="14" style="403" customWidth="1"/>
    <col min="7492" max="7492" width="13.85546875" style="403" customWidth="1"/>
    <col min="7493" max="7493" width="13.7109375" style="403" customWidth="1"/>
    <col min="7494" max="7494" width="13.42578125" style="403" customWidth="1"/>
    <col min="7495" max="7495" width="14.140625" style="403" customWidth="1"/>
    <col min="7496" max="7497" width="13.42578125" style="403" bestFit="1" customWidth="1"/>
    <col min="7498" max="7733" width="11.42578125" style="403"/>
    <col min="7734" max="7734" width="5.42578125" style="403" customWidth="1"/>
    <col min="7735" max="7735" width="24.7109375" style="403" customWidth="1"/>
    <col min="7736" max="7740" width="0" style="403" hidden="1" customWidth="1"/>
    <col min="7741" max="7742" width="13.42578125" style="403" customWidth="1"/>
    <col min="7743" max="7743" width="13.28515625" style="403" customWidth="1"/>
    <col min="7744" max="7744" width="14" style="403" bestFit="1" customWidth="1"/>
    <col min="7745" max="7745" width="13.85546875" style="403" customWidth="1"/>
    <col min="7746" max="7747" width="14" style="403" customWidth="1"/>
    <col min="7748" max="7748" width="13.85546875" style="403" customWidth="1"/>
    <col min="7749" max="7749" width="13.7109375" style="403" customWidth="1"/>
    <col min="7750" max="7750" width="13.42578125" style="403" customWidth="1"/>
    <col min="7751" max="7751" width="14.140625" style="403" customWidth="1"/>
    <col min="7752" max="7753" width="13.42578125" style="403" bestFit="1" customWidth="1"/>
    <col min="7754" max="7989" width="11.42578125" style="403"/>
    <col min="7990" max="7990" width="5.42578125" style="403" customWidth="1"/>
    <col min="7991" max="7991" width="24.7109375" style="403" customWidth="1"/>
    <col min="7992" max="7996" width="0" style="403" hidden="1" customWidth="1"/>
    <col min="7997" max="7998" width="13.42578125" style="403" customWidth="1"/>
    <col min="7999" max="7999" width="13.28515625" style="403" customWidth="1"/>
    <col min="8000" max="8000" width="14" style="403" bestFit="1" customWidth="1"/>
    <col min="8001" max="8001" width="13.85546875" style="403" customWidth="1"/>
    <col min="8002" max="8003" width="14" style="403" customWidth="1"/>
    <col min="8004" max="8004" width="13.85546875" style="403" customWidth="1"/>
    <col min="8005" max="8005" width="13.7109375" style="403" customWidth="1"/>
    <col min="8006" max="8006" width="13.42578125" style="403" customWidth="1"/>
    <col min="8007" max="8007" width="14.140625" style="403" customWidth="1"/>
    <col min="8008" max="8009" width="13.42578125" style="403" bestFit="1" customWidth="1"/>
    <col min="8010" max="8245" width="11.42578125" style="403"/>
    <col min="8246" max="8246" width="5.42578125" style="403" customWidth="1"/>
    <col min="8247" max="8247" width="24.7109375" style="403" customWidth="1"/>
    <col min="8248" max="8252" width="0" style="403" hidden="1" customWidth="1"/>
    <col min="8253" max="8254" width="13.42578125" style="403" customWidth="1"/>
    <col min="8255" max="8255" width="13.28515625" style="403" customWidth="1"/>
    <col min="8256" max="8256" width="14" style="403" bestFit="1" customWidth="1"/>
    <col min="8257" max="8257" width="13.85546875" style="403" customWidth="1"/>
    <col min="8258" max="8259" width="14" style="403" customWidth="1"/>
    <col min="8260" max="8260" width="13.85546875" style="403" customWidth="1"/>
    <col min="8261" max="8261" width="13.7109375" style="403" customWidth="1"/>
    <col min="8262" max="8262" width="13.42578125" style="403" customWidth="1"/>
    <col min="8263" max="8263" width="14.140625" style="403" customWidth="1"/>
    <col min="8264" max="8265" width="13.42578125" style="403" bestFit="1" customWidth="1"/>
    <col min="8266" max="8501" width="11.42578125" style="403"/>
    <col min="8502" max="8502" width="5.42578125" style="403" customWidth="1"/>
    <col min="8503" max="8503" width="24.7109375" style="403" customWidth="1"/>
    <col min="8504" max="8508" width="0" style="403" hidden="1" customWidth="1"/>
    <col min="8509" max="8510" width="13.42578125" style="403" customWidth="1"/>
    <col min="8511" max="8511" width="13.28515625" style="403" customWidth="1"/>
    <col min="8512" max="8512" width="14" style="403" bestFit="1" customWidth="1"/>
    <col min="8513" max="8513" width="13.85546875" style="403" customWidth="1"/>
    <col min="8514" max="8515" width="14" style="403" customWidth="1"/>
    <col min="8516" max="8516" width="13.85546875" style="403" customWidth="1"/>
    <col min="8517" max="8517" width="13.7109375" style="403" customWidth="1"/>
    <col min="8518" max="8518" width="13.42578125" style="403" customWidth="1"/>
    <col min="8519" max="8519" width="14.140625" style="403" customWidth="1"/>
    <col min="8520" max="8521" width="13.42578125" style="403" bestFit="1" customWidth="1"/>
    <col min="8522" max="8757" width="11.42578125" style="403"/>
    <col min="8758" max="8758" width="5.42578125" style="403" customWidth="1"/>
    <col min="8759" max="8759" width="24.7109375" style="403" customWidth="1"/>
    <col min="8760" max="8764" width="0" style="403" hidden="1" customWidth="1"/>
    <col min="8765" max="8766" width="13.42578125" style="403" customWidth="1"/>
    <col min="8767" max="8767" width="13.28515625" style="403" customWidth="1"/>
    <col min="8768" max="8768" width="14" style="403" bestFit="1" customWidth="1"/>
    <col min="8769" max="8769" width="13.85546875" style="403" customWidth="1"/>
    <col min="8770" max="8771" width="14" style="403" customWidth="1"/>
    <col min="8772" max="8772" width="13.85546875" style="403" customWidth="1"/>
    <col min="8773" max="8773" width="13.7109375" style="403" customWidth="1"/>
    <col min="8774" max="8774" width="13.42578125" style="403" customWidth="1"/>
    <col min="8775" max="8775" width="14.140625" style="403" customWidth="1"/>
    <col min="8776" max="8777" width="13.42578125" style="403" bestFit="1" customWidth="1"/>
    <col min="8778" max="9013" width="11.42578125" style="403"/>
    <col min="9014" max="9014" width="5.42578125" style="403" customWidth="1"/>
    <col min="9015" max="9015" width="24.7109375" style="403" customWidth="1"/>
    <col min="9016" max="9020" width="0" style="403" hidden="1" customWidth="1"/>
    <col min="9021" max="9022" width="13.42578125" style="403" customWidth="1"/>
    <col min="9023" max="9023" width="13.28515625" style="403" customWidth="1"/>
    <col min="9024" max="9024" width="14" style="403" bestFit="1" customWidth="1"/>
    <col min="9025" max="9025" width="13.85546875" style="403" customWidth="1"/>
    <col min="9026" max="9027" width="14" style="403" customWidth="1"/>
    <col min="9028" max="9028" width="13.85546875" style="403" customWidth="1"/>
    <col min="9029" max="9029" width="13.7109375" style="403" customWidth="1"/>
    <col min="9030" max="9030" width="13.42578125" style="403" customWidth="1"/>
    <col min="9031" max="9031" width="14.140625" style="403" customWidth="1"/>
    <col min="9032" max="9033" width="13.42578125" style="403" bestFit="1" customWidth="1"/>
    <col min="9034" max="9269" width="11.42578125" style="403"/>
    <col min="9270" max="9270" width="5.42578125" style="403" customWidth="1"/>
    <col min="9271" max="9271" width="24.7109375" style="403" customWidth="1"/>
    <col min="9272" max="9276" width="0" style="403" hidden="1" customWidth="1"/>
    <col min="9277" max="9278" width="13.42578125" style="403" customWidth="1"/>
    <col min="9279" max="9279" width="13.28515625" style="403" customWidth="1"/>
    <col min="9280" max="9280" width="14" style="403" bestFit="1" customWidth="1"/>
    <col min="9281" max="9281" width="13.85546875" style="403" customWidth="1"/>
    <col min="9282" max="9283" width="14" style="403" customWidth="1"/>
    <col min="9284" max="9284" width="13.85546875" style="403" customWidth="1"/>
    <col min="9285" max="9285" width="13.7109375" style="403" customWidth="1"/>
    <col min="9286" max="9286" width="13.42578125" style="403" customWidth="1"/>
    <col min="9287" max="9287" width="14.140625" style="403" customWidth="1"/>
    <col min="9288" max="9289" width="13.42578125" style="403" bestFit="1" customWidth="1"/>
    <col min="9290" max="9525" width="11.42578125" style="403"/>
    <col min="9526" max="9526" width="5.42578125" style="403" customWidth="1"/>
    <col min="9527" max="9527" width="24.7109375" style="403" customWidth="1"/>
    <col min="9528" max="9532" width="0" style="403" hidden="1" customWidth="1"/>
    <col min="9533" max="9534" width="13.42578125" style="403" customWidth="1"/>
    <col min="9535" max="9535" width="13.28515625" style="403" customWidth="1"/>
    <col min="9536" max="9536" width="14" style="403" bestFit="1" customWidth="1"/>
    <col min="9537" max="9537" width="13.85546875" style="403" customWidth="1"/>
    <col min="9538" max="9539" width="14" style="403" customWidth="1"/>
    <col min="9540" max="9540" width="13.85546875" style="403" customWidth="1"/>
    <col min="9541" max="9541" width="13.7109375" style="403" customWidth="1"/>
    <col min="9542" max="9542" width="13.42578125" style="403" customWidth="1"/>
    <col min="9543" max="9543" width="14.140625" style="403" customWidth="1"/>
    <col min="9544" max="9545" width="13.42578125" style="403" bestFit="1" customWidth="1"/>
    <col min="9546" max="9781" width="11.42578125" style="403"/>
    <col min="9782" max="9782" width="5.42578125" style="403" customWidth="1"/>
    <col min="9783" max="9783" width="24.7109375" style="403" customWidth="1"/>
    <col min="9784" max="9788" width="0" style="403" hidden="1" customWidth="1"/>
    <col min="9789" max="9790" width="13.42578125" style="403" customWidth="1"/>
    <col min="9791" max="9791" width="13.28515625" style="403" customWidth="1"/>
    <col min="9792" max="9792" width="14" style="403" bestFit="1" customWidth="1"/>
    <col min="9793" max="9793" width="13.85546875" style="403" customWidth="1"/>
    <col min="9794" max="9795" width="14" style="403" customWidth="1"/>
    <col min="9796" max="9796" width="13.85546875" style="403" customWidth="1"/>
    <col min="9797" max="9797" width="13.7109375" style="403" customWidth="1"/>
    <col min="9798" max="9798" width="13.42578125" style="403" customWidth="1"/>
    <col min="9799" max="9799" width="14.140625" style="403" customWidth="1"/>
    <col min="9800" max="9801" width="13.42578125" style="403" bestFit="1" customWidth="1"/>
    <col min="9802" max="10037" width="11.42578125" style="403"/>
    <col min="10038" max="10038" width="5.42578125" style="403" customWidth="1"/>
    <col min="10039" max="10039" width="24.7109375" style="403" customWidth="1"/>
    <col min="10040" max="10044" width="0" style="403" hidden="1" customWidth="1"/>
    <col min="10045" max="10046" width="13.42578125" style="403" customWidth="1"/>
    <col min="10047" max="10047" width="13.28515625" style="403" customWidth="1"/>
    <col min="10048" max="10048" width="14" style="403" bestFit="1" customWidth="1"/>
    <col min="10049" max="10049" width="13.85546875" style="403" customWidth="1"/>
    <col min="10050" max="10051" width="14" style="403" customWidth="1"/>
    <col min="10052" max="10052" width="13.85546875" style="403" customWidth="1"/>
    <col min="10053" max="10053" width="13.7109375" style="403" customWidth="1"/>
    <col min="10054" max="10054" width="13.42578125" style="403" customWidth="1"/>
    <col min="10055" max="10055" width="14.140625" style="403" customWidth="1"/>
    <col min="10056" max="10057" width="13.42578125" style="403" bestFit="1" customWidth="1"/>
    <col min="10058" max="10293" width="11.42578125" style="403"/>
    <col min="10294" max="10294" width="5.42578125" style="403" customWidth="1"/>
    <col min="10295" max="10295" width="24.7109375" style="403" customWidth="1"/>
    <col min="10296" max="10300" width="0" style="403" hidden="1" customWidth="1"/>
    <col min="10301" max="10302" width="13.42578125" style="403" customWidth="1"/>
    <col min="10303" max="10303" width="13.28515625" style="403" customWidth="1"/>
    <col min="10304" max="10304" width="14" style="403" bestFit="1" customWidth="1"/>
    <col min="10305" max="10305" width="13.85546875" style="403" customWidth="1"/>
    <col min="10306" max="10307" width="14" style="403" customWidth="1"/>
    <col min="10308" max="10308" width="13.85546875" style="403" customWidth="1"/>
    <col min="10309" max="10309" width="13.7109375" style="403" customWidth="1"/>
    <col min="10310" max="10310" width="13.42578125" style="403" customWidth="1"/>
    <col min="10311" max="10311" width="14.140625" style="403" customWidth="1"/>
    <col min="10312" max="10313" width="13.42578125" style="403" bestFit="1" customWidth="1"/>
    <col min="10314" max="10549" width="11.42578125" style="403"/>
    <col min="10550" max="10550" width="5.42578125" style="403" customWidth="1"/>
    <col min="10551" max="10551" width="24.7109375" style="403" customWidth="1"/>
    <col min="10552" max="10556" width="0" style="403" hidden="1" customWidth="1"/>
    <col min="10557" max="10558" width="13.42578125" style="403" customWidth="1"/>
    <col min="10559" max="10559" width="13.28515625" style="403" customWidth="1"/>
    <col min="10560" max="10560" width="14" style="403" bestFit="1" customWidth="1"/>
    <col min="10561" max="10561" width="13.85546875" style="403" customWidth="1"/>
    <col min="10562" max="10563" width="14" style="403" customWidth="1"/>
    <col min="10564" max="10564" width="13.85546875" style="403" customWidth="1"/>
    <col min="10565" max="10565" width="13.7109375" style="403" customWidth="1"/>
    <col min="10566" max="10566" width="13.42578125" style="403" customWidth="1"/>
    <col min="10567" max="10567" width="14.140625" style="403" customWidth="1"/>
    <col min="10568" max="10569" width="13.42578125" style="403" bestFit="1" customWidth="1"/>
    <col min="10570" max="10805" width="11.42578125" style="403"/>
    <col min="10806" max="10806" width="5.42578125" style="403" customWidth="1"/>
    <col min="10807" max="10807" width="24.7109375" style="403" customWidth="1"/>
    <col min="10808" max="10812" width="0" style="403" hidden="1" customWidth="1"/>
    <col min="10813" max="10814" width="13.42578125" style="403" customWidth="1"/>
    <col min="10815" max="10815" width="13.28515625" style="403" customWidth="1"/>
    <col min="10816" max="10816" width="14" style="403" bestFit="1" customWidth="1"/>
    <col min="10817" max="10817" width="13.85546875" style="403" customWidth="1"/>
    <col min="10818" max="10819" width="14" style="403" customWidth="1"/>
    <col min="10820" max="10820" width="13.85546875" style="403" customWidth="1"/>
    <col min="10821" max="10821" width="13.7109375" style="403" customWidth="1"/>
    <col min="10822" max="10822" width="13.42578125" style="403" customWidth="1"/>
    <col min="10823" max="10823" width="14.140625" style="403" customWidth="1"/>
    <col min="10824" max="10825" width="13.42578125" style="403" bestFit="1" customWidth="1"/>
    <col min="10826" max="11061" width="11.42578125" style="403"/>
    <col min="11062" max="11062" width="5.42578125" style="403" customWidth="1"/>
    <col min="11063" max="11063" width="24.7109375" style="403" customWidth="1"/>
    <col min="11064" max="11068" width="0" style="403" hidden="1" customWidth="1"/>
    <col min="11069" max="11070" width="13.42578125" style="403" customWidth="1"/>
    <col min="11071" max="11071" width="13.28515625" style="403" customWidth="1"/>
    <col min="11072" max="11072" width="14" style="403" bestFit="1" customWidth="1"/>
    <col min="11073" max="11073" width="13.85546875" style="403" customWidth="1"/>
    <col min="11074" max="11075" width="14" style="403" customWidth="1"/>
    <col min="11076" max="11076" width="13.85546875" style="403" customWidth="1"/>
    <col min="11077" max="11077" width="13.7109375" style="403" customWidth="1"/>
    <col min="11078" max="11078" width="13.42578125" style="403" customWidth="1"/>
    <col min="11079" max="11079" width="14.140625" style="403" customWidth="1"/>
    <col min="11080" max="11081" width="13.42578125" style="403" bestFit="1" customWidth="1"/>
    <col min="11082" max="11317" width="11.42578125" style="403"/>
    <col min="11318" max="11318" width="5.42578125" style="403" customWidth="1"/>
    <col min="11319" max="11319" width="24.7109375" style="403" customWidth="1"/>
    <col min="11320" max="11324" width="0" style="403" hidden="1" customWidth="1"/>
    <col min="11325" max="11326" width="13.42578125" style="403" customWidth="1"/>
    <col min="11327" max="11327" width="13.28515625" style="403" customWidth="1"/>
    <col min="11328" max="11328" width="14" style="403" bestFit="1" customWidth="1"/>
    <col min="11329" max="11329" width="13.85546875" style="403" customWidth="1"/>
    <col min="11330" max="11331" width="14" style="403" customWidth="1"/>
    <col min="11332" max="11332" width="13.85546875" style="403" customWidth="1"/>
    <col min="11333" max="11333" width="13.7109375" style="403" customWidth="1"/>
    <col min="11334" max="11334" width="13.42578125" style="403" customWidth="1"/>
    <col min="11335" max="11335" width="14.140625" style="403" customWidth="1"/>
    <col min="11336" max="11337" width="13.42578125" style="403" bestFit="1" customWidth="1"/>
    <col min="11338" max="11573" width="11.42578125" style="403"/>
    <col min="11574" max="11574" width="5.42578125" style="403" customWidth="1"/>
    <col min="11575" max="11575" width="24.7109375" style="403" customWidth="1"/>
    <col min="11576" max="11580" width="0" style="403" hidden="1" customWidth="1"/>
    <col min="11581" max="11582" width="13.42578125" style="403" customWidth="1"/>
    <col min="11583" max="11583" width="13.28515625" style="403" customWidth="1"/>
    <col min="11584" max="11584" width="14" style="403" bestFit="1" customWidth="1"/>
    <col min="11585" max="11585" width="13.85546875" style="403" customWidth="1"/>
    <col min="11586" max="11587" width="14" style="403" customWidth="1"/>
    <col min="11588" max="11588" width="13.85546875" style="403" customWidth="1"/>
    <col min="11589" max="11589" width="13.7109375" style="403" customWidth="1"/>
    <col min="11590" max="11590" width="13.42578125" style="403" customWidth="1"/>
    <col min="11591" max="11591" width="14.140625" style="403" customWidth="1"/>
    <col min="11592" max="11593" width="13.42578125" style="403" bestFit="1" customWidth="1"/>
    <col min="11594" max="11829" width="11.42578125" style="403"/>
    <col min="11830" max="11830" width="5.42578125" style="403" customWidth="1"/>
    <col min="11831" max="11831" width="24.7109375" style="403" customWidth="1"/>
    <col min="11832" max="11836" width="0" style="403" hidden="1" customWidth="1"/>
    <col min="11837" max="11838" width="13.42578125" style="403" customWidth="1"/>
    <col min="11839" max="11839" width="13.28515625" style="403" customWidth="1"/>
    <col min="11840" max="11840" width="14" style="403" bestFit="1" customWidth="1"/>
    <col min="11841" max="11841" width="13.85546875" style="403" customWidth="1"/>
    <col min="11842" max="11843" width="14" style="403" customWidth="1"/>
    <col min="11844" max="11844" width="13.85546875" style="403" customWidth="1"/>
    <col min="11845" max="11845" width="13.7109375" style="403" customWidth="1"/>
    <col min="11846" max="11846" width="13.42578125" style="403" customWidth="1"/>
    <col min="11847" max="11847" width="14.140625" style="403" customWidth="1"/>
    <col min="11848" max="11849" width="13.42578125" style="403" bestFit="1" customWidth="1"/>
    <col min="11850" max="12085" width="11.42578125" style="403"/>
    <col min="12086" max="12086" width="5.42578125" style="403" customWidth="1"/>
    <col min="12087" max="12087" width="24.7109375" style="403" customWidth="1"/>
    <col min="12088" max="12092" width="0" style="403" hidden="1" customWidth="1"/>
    <col min="12093" max="12094" width="13.42578125" style="403" customWidth="1"/>
    <col min="12095" max="12095" width="13.28515625" style="403" customWidth="1"/>
    <col min="12096" max="12096" width="14" style="403" bestFit="1" customWidth="1"/>
    <col min="12097" max="12097" width="13.85546875" style="403" customWidth="1"/>
    <col min="12098" max="12099" width="14" style="403" customWidth="1"/>
    <col min="12100" max="12100" width="13.85546875" style="403" customWidth="1"/>
    <col min="12101" max="12101" width="13.7109375" style="403" customWidth="1"/>
    <col min="12102" max="12102" width="13.42578125" style="403" customWidth="1"/>
    <col min="12103" max="12103" width="14.140625" style="403" customWidth="1"/>
    <col min="12104" max="12105" width="13.42578125" style="403" bestFit="1" customWidth="1"/>
    <col min="12106" max="12341" width="11.42578125" style="403"/>
    <col min="12342" max="12342" width="5.42578125" style="403" customWidth="1"/>
    <col min="12343" max="12343" width="24.7109375" style="403" customWidth="1"/>
    <col min="12344" max="12348" width="0" style="403" hidden="1" customWidth="1"/>
    <col min="12349" max="12350" width="13.42578125" style="403" customWidth="1"/>
    <col min="12351" max="12351" width="13.28515625" style="403" customWidth="1"/>
    <col min="12352" max="12352" width="14" style="403" bestFit="1" customWidth="1"/>
    <col min="12353" max="12353" width="13.85546875" style="403" customWidth="1"/>
    <col min="12354" max="12355" width="14" style="403" customWidth="1"/>
    <col min="12356" max="12356" width="13.85546875" style="403" customWidth="1"/>
    <col min="12357" max="12357" width="13.7109375" style="403" customWidth="1"/>
    <col min="12358" max="12358" width="13.42578125" style="403" customWidth="1"/>
    <col min="12359" max="12359" width="14.140625" style="403" customWidth="1"/>
    <col min="12360" max="12361" width="13.42578125" style="403" bestFit="1" customWidth="1"/>
    <col min="12362" max="12597" width="11.42578125" style="403"/>
    <col min="12598" max="12598" width="5.42578125" style="403" customWidth="1"/>
    <col min="12599" max="12599" width="24.7109375" style="403" customWidth="1"/>
    <col min="12600" max="12604" width="0" style="403" hidden="1" customWidth="1"/>
    <col min="12605" max="12606" width="13.42578125" style="403" customWidth="1"/>
    <col min="12607" max="12607" width="13.28515625" style="403" customWidth="1"/>
    <col min="12608" max="12608" width="14" style="403" bestFit="1" customWidth="1"/>
    <col min="12609" max="12609" width="13.85546875" style="403" customWidth="1"/>
    <col min="12610" max="12611" width="14" style="403" customWidth="1"/>
    <col min="12612" max="12612" width="13.85546875" style="403" customWidth="1"/>
    <col min="12613" max="12613" width="13.7109375" style="403" customWidth="1"/>
    <col min="12614" max="12614" width="13.42578125" style="403" customWidth="1"/>
    <col min="12615" max="12615" width="14.140625" style="403" customWidth="1"/>
    <col min="12616" max="12617" width="13.42578125" style="403" bestFit="1" customWidth="1"/>
    <col min="12618" max="12853" width="11.42578125" style="403"/>
    <col min="12854" max="12854" width="5.42578125" style="403" customWidth="1"/>
    <col min="12855" max="12855" width="24.7109375" style="403" customWidth="1"/>
    <col min="12856" max="12860" width="0" style="403" hidden="1" customWidth="1"/>
    <col min="12861" max="12862" width="13.42578125" style="403" customWidth="1"/>
    <col min="12863" max="12863" width="13.28515625" style="403" customWidth="1"/>
    <col min="12864" max="12864" width="14" style="403" bestFit="1" customWidth="1"/>
    <col min="12865" max="12865" width="13.85546875" style="403" customWidth="1"/>
    <col min="12866" max="12867" width="14" style="403" customWidth="1"/>
    <col min="12868" max="12868" width="13.85546875" style="403" customWidth="1"/>
    <col min="12869" max="12869" width="13.7109375" style="403" customWidth="1"/>
    <col min="12870" max="12870" width="13.42578125" style="403" customWidth="1"/>
    <col min="12871" max="12871" width="14.140625" style="403" customWidth="1"/>
    <col min="12872" max="12873" width="13.42578125" style="403" bestFit="1" customWidth="1"/>
    <col min="12874" max="13109" width="11.42578125" style="403"/>
    <col min="13110" max="13110" width="5.42578125" style="403" customWidth="1"/>
    <col min="13111" max="13111" width="24.7109375" style="403" customWidth="1"/>
    <col min="13112" max="13116" width="0" style="403" hidden="1" customWidth="1"/>
    <col min="13117" max="13118" width="13.42578125" style="403" customWidth="1"/>
    <col min="13119" max="13119" width="13.28515625" style="403" customWidth="1"/>
    <col min="13120" max="13120" width="14" style="403" bestFit="1" customWidth="1"/>
    <col min="13121" max="13121" width="13.85546875" style="403" customWidth="1"/>
    <col min="13122" max="13123" width="14" style="403" customWidth="1"/>
    <col min="13124" max="13124" width="13.85546875" style="403" customWidth="1"/>
    <col min="13125" max="13125" width="13.7109375" style="403" customWidth="1"/>
    <col min="13126" max="13126" width="13.42578125" style="403" customWidth="1"/>
    <col min="13127" max="13127" width="14.140625" style="403" customWidth="1"/>
    <col min="13128" max="13129" width="13.42578125" style="403" bestFit="1" customWidth="1"/>
    <col min="13130" max="13365" width="11.42578125" style="403"/>
    <col min="13366" max="13366" width="5.42578125" style="403" customWidth="1"/>
    <col min="13367" max="13367" width="24.7109375" style="403" customWidth="1"/>
    <col min="13368" max="13372" width="0" style="403" hidden="1" customWidth="1"/>
    <col min="13373" max="13374" width="13.42578125" style="403" customWidth="1"/>
    <col min="13375" max="13375" width="13.28515625" style="403" customWidth="1"/>
    <col min="13376" max="13376" width="14" style="403" bestFit="1" customWidth="1"/>
    <col min="13377" max="13377" width="13.85546875" style="403" customWidth="1"/>
    <col min="13378" max="13379" width="14" style="403" customWidth="1"/>
    <col min="13380" max="13380" width="13.85546875" style="403" customWidth="1"/>
    <col min="13381" max="13381" width="13.7109375" style="403" customWidth="1"/>
    <col min="13382" max="13382" width="13.42578125" style="403" customWidth="1"/>
    <col min="13383" max="13383" width="14.140625" style="403" customWidth="1"/>
    <col min="13384" max="13385" width="13.42578125" style="403" bestFit="1" customWidth="1"/>
    <col min="13386" max="13621" width="11.42578125" style="403"/>
    <col min="13622" max="13622" width="5.42578125" style="403" customWidth="1"/>
    <col min="13623" max="13623" width="24.7109375" style="403" customWidth="1"/>
    <col min="13624" max="13628" width="0" style="403" hidden="1" customWidth="1"/>
    <col min="13629" max="13630" width="13.42578125" style="403" customWidth="1"/>
    <col min="13631" max="13631" width="13.28515625" style="403" customWidth="1"/>
    <col min="13632" max="13632" width="14" style="403" bestFit="1" customWidth="1"/>
    <col min="13633" max="13633" width="13.85546875" style="403" customWidth="1"/>
    <col min="13634" max="13635" width="14" style="403" customWidth="1"/>
    <col min="13636" max="13636" width="13.85546875" style="403" customWidth="1"/>
    <col min="13637" max="13637" width="13.7109375" style="403" customWidth="1"/>
    <col min="13638" max="13638" width="13.42578125" style="403" customWidth="1"/>
    <col min="13639" max="13639" width="14.140625" style="403" customWidth="1"/>
    <col min="13640" max="13641" width="13.42578125" style="403" bestFit="1" customWidth="1"/>
    <col min="13642" max="13877" width="11.42578125" style="403"/>
    <col min="13878" max="13878" width="5.42578125" style="403" customWidth="1"/>
    <col min="13879" max="13879" width="24.7109375" style="403" customWidth="1"/>
    <col min="13880" max="13884" width="0" style="403" hidden="1" customWidth="1"/>
    <col min="13885" max="13886" width="13.42578125" style="403" customWidth="1"/>
    <col min="13887" max="13887" width="13.28515625" style="403" customWidth="1"/>
    <col min="13888" max="13888" width="14" style="403" bestFit="1" customWidth="1"/>
    <col min="13889" max="13889" width="13.85546875" style="403" customWidth="1"/>
    <col min="13890" max="13891" width="14" style="403" customWidth="1"/>
    <col min="13892" max="13892" width="13.85546875" style="403" customWidth="1"/>
    <col min="13893" max="13893" width="13.7109375" style="403" customWidth="1"/>
    <col min="13894" max="13894" width="13.42578125" style="403" customWidth="1"/>
    <col min="13895" max="13895" width="14.140625" style="403" customWidth="1"/>
    <col min="13896" max="13897" width="13.42578125" style="403" bestFit="1" customWidth="1"/>
    <col min="13898" max="14133" width="11.42578125" style="403"/>
    <col min="14134" max="14134" width="5.42578125" style="403" customWidth="1"/>
    <col min="14135" max="14135" width="24.7109375" style="403" customWidth="1"/>
    <col min="14136" max="14140" width="0" style="403" hidden="1" customWidth="1"/>
    <col min="14141" max="14142" width="13.42578125" style="403" customWidth="1"/>
    <col min="14143" max="14143" width="13.28515625" style="403" customWidth="1"/>
    <col min="14144" max="14144" width="14" style="403" bestFit="1" customWidth="1"/>
    <col min="14145" max="14145" width="13.85546875" style="403" customWidth="1"/>
    <col min="14146" max="14147" width="14" style="403" customWidth="1"/>
    <col min="14148" max="14148" width="13.85546875" style="403" customWidth="1"/>
    <col min="14149" max="14149" width="13.7109375" style="403" customWidth="1"/>
    <col min="14150" max="14150" width="13.42578125" style="403" customWidth="1"/>
    <col min="14151" max="14151" width="14.140625" style="403" customWidth="1"/>
    <col min="14152" max="14153" width="13.42578125" style="403" bestFit="1" customWidth="1"/>
    <col min="14154" max="14389" width="11.42578125" style="403"/>
    <col min="14390" max="14390" width="5.42578125" style="403" customWidth="1"/>
    <col min="14391" max="14391" width="24.7109375" style="403" customWidth="1"/>
    <col min="14392" max="14396" width="0" style="403" hidden="1" customWidth="1"/>
    <col min="14397" max="14398" width="13.42578125" style="403" customWidth="1"/>
    <col min="14399" max="14399" width="13.28515625" style="403" customWidth="1"/>
    <col min="14400" max="14400" width="14" style="403" bestFit="1" customWidth="1"/>
    <col min="14401" max="14401" width="13.85546875" style="403" customWidth="1"/>
    <col min="14402" max="14403" width="14" style="403" customWidth="1"/>
    <col min="14404" max="14404" width="13.85546875" style="403" customWidth="1"/>
    <col min="14405" max="14405" width="13.7109375" style="403" customWidth="1"/>
    <col min="14406" max="14406" width="13.42578125" style="403" customWidth="1"/>
    <col min="14407" max="14407" width="14.140625" style="403" customWidth="1"/>
    <col min="14408" max="14409" width="13.42578125" style="403" bestFit="1" customWidth="1"/>
    <col min="14410" max="14645" width="11.42578125" style="403"/>
    <col min="14646" max="14646" width="5.42578125" style="403" customWidth="1"/>
    <col min="14647" max="14647" width="24.7109375" style="403" customWidth="1"/>
    <col min="14648" max="14652" width="0" style="403" hidden="1" customWidth="1"/>
    <col min="14653" max="14654" width="13.42578125" style="403" customWidth="1"/>
    <col min="14655" max="14655" width="13.28515625" style="403" customWidth="1"/>
    <col min="14656" max="14656" width="14" style="403" bestFit="1" customWidth="1"/>
    <col min="14657" max="14657" width="13.85546875" style="403" customWidth="1"/>
    <col min="14658" max="14659" width="14" style="403" customWidth="1"/>
    <col min="14660" max="14660" width="13.85546875" style="403" customWidth="1"/>
    <col min="14661" max="14661" width="13.7109375" style="403" customWidth="1"/>
    <col min="14662" max="14662" width="13.42578125" style="403" customWidth="1"/>
    <col min="14663" max="14663" width="14.140625" style="403" customWidth="1"/>
    <col min="14664" max="14665" width="13.42578125" style="403" bestFit="1" customWidth="1"/>
    <col min="14666" max="14901" width="11.42578125" style="403"/>
    <col min="14902" max="14902" width="5.42578125" style="403" customWidth="1"/>
    <col min="14903" max="14903" width="24.7109375" style="403" customWidth="1"/>
    <col min="14904" max="14908" width="0" style="403" hidden="1" customWidth="1"/>
    <col min="14909" max="14910" width="13.42578125" style="403" customWidth="1"/>
    <col min="14911" max="14911" width="13.28515625" style="403" customWidth="1"/>
    <col min="14912" max="14912" width="14" style="403" bestFit="1" customWidth="1"/>
    <col min="14913" max="14913" width="13.85546875" style="403" customWidth="1"/>
    <col min="14914" max="14915" width="14" style="403" customWidth="1"/>
    <col min="14916" max="14916" width="13.85546875" style="403" customWidth="1"/>
    <col min="14917" max="14917" width="13.7109375" style="403" customWidth="1"/>
    <col min="14918" max="14918" width="13.42578125" style="403" customWidth="1"/>
    <col min="14919" max="14919" width="14.140625" style="403" customWidth="1"/>
    <col min="14920" max="14921" width="13.42578125" style="403" bestFit="1" customWidth="1"/>
    <col min="14922" max="15157" width="11.42578125" style="403"/>
    <col min="15158" max="15158" width="5.42578125" style="403" customWidth="1"/>
    <col min="15159" max="15159" width="24.7109375" style="403" customWidth="1"/>
    <col min="15160" max="15164" width="0" style="403" hidden="1" customWidth="1"/>
    <col min="15165" max="15166" width="13.42578125" style="403" customWidth="1"/>
    <col min="15167" max="15167" width="13.28515625" style="403" customWidth="1"/>
    <col min="15168" max="15168" width="14" style="403" bestFit="1" customWidth="1"/>
    <col min="15169" max="15169" width="13.85546875" style="403" customWidth="1"/>
    <col min="15170" max="15171" width="14" style="403" customWidth="1"/>
    <col min="15172" max="15172" width="13.85546875" style="403" customWidth="1"/>
    <col min="15173" max="15173" width="13.7109375" style="403" customWidth="1"/>
    <col min="15174" max="15174" width="13.42578125" style="403" customWidth="1"/>
    <col min="15175" max="15175" width="14.140625" style="403" customWidth="1"/>
    <col min="15176" max="15177" width="13.42578125" style="403" bestFit="1" customWidth="1"/>
    <col min="15178" max="15413" width="11.42578125" style="403"/>
    <col min="15414" max="15414" width="5.42578125" style="403" customWidth="1"/>
    <col min="15415" max="15415" width="24.7109375" style="403" customWidth="1"/>
    <col min="15416" max="15420" width="0" style="403" hidden="1" customWidth="1"/>
    <col min="15421" max="15422" width="13.42578125" style="403" customWidth="1"/>
    <col min="15423" max="15423" width="13.28515625" style="403" customWidth="1"/>
    <col min="15424" max="15424" width="14" style="403" bestFit="1" customWidth="1"/>
    <col min="15425" max="15425" width="13.85546875" style="403" customWidth="1"/>
    <col min="15426" max="15427" width="14" style="403" customWidth="1"/>
    <col min="15428" max="15428" width="13.85546875" style="403" customWidth="1"/>
    <col min="15429" max="15429" width="13.7109375" style="403" customWidth="1"/>
    <col min="15430" max="15430" width="13.42578125" style="403" customWidth="1"/>
    <col min="15431" max="15431" width="14.140625" style="403" customWidth="1"/>
    <col min="15432" max="15433" width="13.42578125" style="403" bestFit="1" customWidth="1"/>
    <col min="15434" max="15669" width="11.42578125" style="403"/>
    <col min="15670" max="15670" width="5.42578125" style="403" customWidth="1"/>
    <col min="15671" max="15671" width="24.7109375" style="403" customWidth="1"/>
    <col min="15672" max="15676" width="0" style="403" hidden="1" customWidth="1"/>
    <col min="15677" max="15678" width="13.42578125" style="403" customWidth="1"/>
    <col min="15679" max="15679" width="13.28515625" style="403" customWidth="1"/>
    <col min="15680" max="15680" width="14" style="403" bestFit="1" customWidth="1"/>
    <col min="15681" max="15681" width="13.85546875" style="403" customWidth="1"/>
    <col min="15682" max="15683" width="14" style="403" customWidth="1"/>
    <col min="15684" max="15684" width="13.85546875" style="403" customWidth="1"/>
    <col min="15685" max="15685" width="13.7109375" style="403" customWidth="1"/>
    <col min="15686" max="15686" width="13.42578125" style="403" customWidth="1"/>
    <col min="15687" max="15687" width="14.140625" style="403" customWidth="1"/>
    <col min="15688" max="15689" width="13.42578125" style="403" bestFit="1" customWidth="1"/>
    <col min="15690" max="16384" width="11.42578125" style="403"/>
  </cols>
  <sheetData>
    <row r="1" spans="1:20" s="402" customFormat="1" ht="20.25" customHeight="1" x14ac:dyDescent="0.25">
      <c r="A1" s="475" t="s">
        <v>91</v>
      </c>
      <c r="B1" s="475"/>
      <c r="C1" s="475"/>
      <c r="D1" s="475"/>
      <c r="E1" s="475"/>
      <c r="F1" s="475"/>
      <c r="G1" s="475"/>
      <c r="H1" s="475"/>
      <c r="I1" s="475"/>
      <c r="J1" s="475"/>
      <c r="K1" s="475"/>
      <c r="L1" s="475"/>
      <c r="M1" s="475"/>
      <c r="N1" s="475"/>
      <c r="O1" s="475"/>
      <c r="P1" s="475"/>
      <c r="Q1" s="475"/>
      <c r="R1" s="475"/>
      <c r="S1" s="475"/>
    </row>
    <row r="2" spans="1:20" ht="19.5" customHeight="1" x14ac:dyDescent="0.25">
      <c r="A2" s="476" t="s">
        <v>85</v>
      </c>
      <c r="B2" s="476"/>
      <c r="C2" s="476"/>
      <c r="D2" s="476"/>
      <c r="E2" s="476"/>
      <c r="F2" s="476"/>
      <c r="G2" s="476"/>
      <c r="H2" s="476"/>
      <c r="I2" s="476"/>
      <c r="J2" s="476"/>
      <c r="K2" s="476"/>
      <c r="L2" s="476"/>
      <c r="M2" s="476"/>
      <c r="N2" s="476"/>
      <c r="O2" s="476"/>
      <c r="P2" s="476"/>
      <c r="Q2" s="476"/>
      <c r="R2" s="476"/>
      <c r="S2" s="476"/>
    </row>
    <row r="3" spans="1:20" ht="45" customHeight="1" x14ac:dyDescent="0.3">
      <c r="A3" s="477" t="s">
        <v>370</v>
      </c>
      <c r="B3" s="478"/>
      <c r="C3" s="478"/>
      <c r="D3" s="478"/>
      <c r="E3" s="478"/>
      <c r="F3" s="478"/>
      <c r="G3" s="478"/>
      <c r="H3" s="478"/>
      <c r="I3" s="478"/>
      <c r="J3" s="478"/>
      <c r="K3" s="478"/>
      <c r="L3" s="478"/>
      <c r="M3" s="478"/>
      <c r="N3" s="478"/>
      <c r="O3" s="478"/>
      <c r="P3" s="478"/>
      <c r="Q3" s="478"/>
      <c r="R3" s="478"/>
      <c r="S3" s="478"/>
    </row>
    <row r="4" spans="1:20" s="406" customFormat="1" ht="24.75" customHeight="1" x14ac:dyDescent="0.25">
      <c r="A4" s="404"/>
      <c r="B4" s="404"/>
      <c r="C4" s="404"/>
      <c r="D4" s="404"/>
      <c r="E4" s="404"/>
      <c r="F4" s="404"/>
      <c r="G4" s="404"/>
      <c r="H4" s="404"/>
      <c r="I4" s="404"/>
      <c r="J4" s="404"/>
      <c r="K4" s="404"/>
      <c r="L4" s="405"/>
      <c r="M4" s="405"/>
      <c r="N4" s="405"/>
      <c r="O4" s="404"/>
      <c r="P4" s="479" t="s">
        <v>80</v>
      </c>
      <c r="Q4" s="479"/>
      <c r="R4" s="479"/>
      <c r="S4" s="479"/>
    </row>
    <row r="5" spans="1:20" ht="19.5" customHeight="1" x14ac:dyDescent="0.25">
      <c r="A5" s="471" t="s">
        <v>49</v>
      </c>
      <c r="B5" s="471" t="s">
        <v>50</v>
      </c>
      <c r="C5" s="395">
        <v>2007</v>
      </c>
      <c r="D5" s="395">
        <v>2008</v>
      </c>
      <c r="E5" s="395">
        <v>2009</v>
      </c>
      <c r="F5" s="395">
        <v>2010</v>
      </c>
      <c r="G5" s="395">
        <v>2011</v>
      </c>
      <c r="H5" s="462">
        <v>2013</v>
      </c>
      <c r="I5" s="463"/>
      <c r="J5" s="462">
        <v>2014</v>
      </c>
      <c r="K5" s="463"/>
      <c r="L5" s="462">
        <v>2015</v>
      </c>
      <c r="M5" s="463"/>
      <c r="N5" s="462">
        <v>2016</v>
      </c>
      <c r="O5" s="463"/>
      <c r="P5" s="466">
        <v>2017</v>
      </c>
      <c r="Q5" s="460"/>
      <c r="R5" s="461"/>
      <c r="S5" s="473" t="s">
        <v>51</v>
      </c>
    </row>
    <row r="6" spans="1:20" ht="30.75" customHeight="1" x14ac:dyDescent="0.25">
      <c r="A6" s="471"/>
      <c r="B6" s="471"/>
      <c r="C6" s="395"/>
      <c r="D6" s="395"/>
      <c r="E6" s="395"/>
      <c r="F6" s="395"/>
      <c r="G6" s="395"/>
      <c r="H6" s="395" t="s">
        <v>81</v>
      </c>
      <c r="I6" s="395" t="s">
        <v>53</v>
      </c>
      <c r="J6" s="395" t="s">
        <v>81</v>
      </c>
      <c r="K6" s="395" t="s">
        <v>53</v>
      </c>
      <c r="L6" s="395" t="s">
        <v>81</v>
      </c>
      <c r="M6" s="395" t="s">
        <v>53</v>
      </c>
      <c r="N6" s="395" t="s">
        <v>81</v>
      </c>
      <c r="O6" s="395" t="s">
        <v>53</v>
      </c>
      <c r="P6" s="395" t="s">
        <v>81</v>
      </c>
      <c r="Q6" s="395" t="s">
        <v>53</v>
      </c>
      <c r="R6" s="392" t="s">
        <v>344</v>
      </c>
      <c r="S6" s="474"/>
    </row>
    <row r="7" spans="1:20" ht="15" customHeight="1" x14ac:dyDescent="0.25">
      <c r="A7" s="14">
        <v>1</v>
      </c>
      <c r="B7" s="14">
        <v>2</v>
      </c>
      <c r="C7" s="14">
        <v>3</v>
      </c>
      <c r="D7" s="14">
        <v>4</v>
      </c>
      <c r="E7" s="14">
        <v>5</v>
      </c>
      <c r="F7" s="14">
        <v>6</v>
      </c>
      <c r="G7" s="14">
        <v>7</v>
      </c>
      <c r="H7" s="14">
        <v>3</v>
      </c>
      <c r="I7" s="14">
        <v>4</v>
      </c>
      <c r="J7" s="14">
        <v>5</v>
      </c>
      <c r="K7" s="14">
        <v>6</v>
      </c>
      <c r="L7" s="14">
        <v>7</v>
      </c>
      <c r="M7" s="14">
        <v>8</v>
      </c>
      <c r="N7" s="14">
        <v>9</v>
      </c>
      <c r="O7" s="14">
        <v>10</v>
      </c>
      <c r="P7" s="14">
        <v>11</v>
      </c>
      <c r="Q7" s="14">
        <v>12</v>
      </c>
      <c r="R7" s="391">
        <v>13</v>
      </c>
      <c r="S7" s="14">
        <v>13</v>
      </c>
    </row>
    <row r="8" spans="1:20" ht="20.100000000000001" customHeight="1" x14ac:dyDescent="0.25">
      <c r="A8" s="16" t="s">
        <v>56</v>
      </c>
      <c r="B8" s="17" t="s">
        <v>86</v>
      </c>
      <c r="C8" s="18"/>
      <c r="D8" s="18"/>
      <c r="E8" s="18"/>
      <c r="F8" s="18"/>
      <c r="G8" s="18"/>
      <c r="H8" s="18">
        <v>102628000</v>
      </c>
      <c r="I8" s="18">
        <v>106860733.252794</v>
      </c>
      <c r="J8" s="18">
        <v>128264000</v>
      </c>
      <c r="K8" s="18">
        <v>131733087.81048501</v>
      </c>
      <c r="L8" s="18">
        <v>136925000</v>
      </c>
      <c r="M8" s="18">
        <v>148375095.02021098</v>
      </c>
      <c r="N8" s="18">
        <v>170803999.59999999</v>
      </c>
      <c r="O8" s="18">
        <v>175611379.27312866</v>
      </c>
      <c r="P8" s="18">
        <f>P9+P20</f>
        <v>192403562</v>
      </c>
      <c r="Q8" s="18">
        <v>198657521.95513001</v>
      </c>
      <c r="R8" s="407">
        <v>1.0401605138338179</v>
      </c>
      <c r="S8" s="18">
        <v>224524978</v>
      </c>
      <c r="T8" s="408"/>
    </row>
    <row r="9" spans="1:20" ht="20.100000000000001" customHeight="1" x14ac:dyDescent="0.25">
      <c r="A9" s="394" t="s">
        <v>2</v>
      </c>
      <c r="B9" s="20" t="s">
        <v>57</v>
      </c>
      <c r="C9" s="21">
        <v>145236</v>
      </c>
      <c r="D9" s="21">
        <v>166800</v>
      </c>
      <c r="E9" s="21">
        <v>180973</v>
      </c>
      <c r="F9" s="21">
        <v>199093</v>
      </c>
      <c r="G9" s="21">
        <v>218622</v>
      </c>
      <c r="H9" s="21">
        <v>102138000</v>
      </c>
      <c r="I9" s="21">
        <v>106304598</v>
      </c>
      <c r="J9" s="21">
        <v>127574000</v>
      </c>
      <c r="K9" s="21">
        <v>130990357</v>
      </c>
      <c r="L9" s="21">
        <v>136028000</v>
      </c>
      <c r="M9" s="21">
        <v>147549390.48113599</v>
      </c>
      <c r="N9" s="21">
        <v>169374318.59999999</v>
      </c>
      <c r="O9" s="21">
        <v>174489579.27312866</v>
      </c>
      <c r="P9" s="21">
        <f>SUM(P10:P19)</f>
        <v>190452535</v>
      </c>
      <c r="Q9" s="21">
        <v>197450474</v>
      </c>
      <c r="R9" s="407">
        <v>1.0445106471166201</v>
      </c>
      <c r="S9" s="21">
        <v>222378561</v>
      </c>
      <c r="T9" s="393"/>
    </row>
    <row r="10" spans="1:20" ht="20.100000000000001" customHeight="1" x14ac:dyDescent="0.25">
      <c r="A10" s="23">
        <v>1</v>
      </c>
      <c r="B10" s="24" t="s">
        <v>58</v>
      </c>
      <c r="C10" s="21"/>
      <c r="D10" s="21"/>
      <c r="E10" s="21"/>
      <c r="F10" s="21"/>
      <c r="G10" s="21"/>
      <c r="H10" s="25">
        <v>10848416</v>
      </c>
      <c r="I10" s="25">
        <v>11471781.6</v>
      </c>
      <c r="J10" s="25">
        <v>12094094</v>
      </c>
      <c r="K10" s="25">
        <v>13112714.259542</v>
      </c>
      <c r="L10" s="25">
        <v>12617361</v>
      </c>
      <c r="M10" s="25">
        <v>13279595.955412</v>
      </c>
      <c r="N10" s="25">
        <v>12275645</v>
      </c>
      <c r="O10" s="25">
        <v>15949325.789480001</v>
      </c>
      <c r="P10" s="25">
        <f>12169909-175819+876342</f>
        <v>12870432</v>
      </c>
      <c r="Q10" s="25">
        <v>12354866</v>
      </c>
      <c r="R10" s="409">
        <v>1.0151978950705383</v>
      </c>
      <c r="S10" s="25">
        <v>16392553</v>
      </c>
      <c r="T10" s="393"/>
    </row>
    <row r="11" spans="1:20" ht="30" customHeight="1" x14ac:dyDescent="0.25">
      <c r="A11" s="23">
        <v>2</v>
      </c>
      <c r="B11" s="27" t="s">
        <v>82</v>
      </c>
      <c r="C11" s="21"/>
      <c r="D11" s="21"/>
      <c r="E11" s="21"/>
      <c r="F11" s="21"/>
      <c r="G11" s="21"/>
      <c r="H11" s="25">
        <v>25491502</v>
      </c>
      <c r="I11" s="25">
        <v>27722103.699999999</v>
      </c>
      <c r="J11" s="25">
        <v>33925273</v>
      </c>
      <c r="K11" s="25">
        <v>36910303.967652</v>
      </c>
      <c r="L11" s="25">
        <v>37435023</v>
      </c>
      <c r="M11" s="25">
        <v>45377888.115588002</v>
      </c>
      <c r="N11" s="25">
        <v>55764731</v>
      </c>
      <c r="O11" s="25">
        <v>56738041.954736002</v>
      </c>
      <c r="P11" s="25">
        <f>65681632-734040</f>
        <v>64947592</v>
      </c>
      <c r="Q11" s="25">
        <v>69802934</v>
      </c>
      <c r="R11" s="409">
        <v>1.0627466442977545</v>
      </c>
      <c r="S11" s="25">
        <v>78133705</v>
      </c>
    </row>
    <row r="12" spans="1:20" ht="30" x14ac:dyDescent="0.25">
      <c r="A12" s="23">
        <v>3</v>
      </c>
      <c r="B12" s="27" t="s">
        <v>60</v>
      </c>
      <c r="C12" s="21"/>
      <c r="D12" s="21"/>
      <c r="E12" s="21"/>
      <c r="F12" s="21"/>
      <c r="G12" s="21"/>
      <c r="H12" s="25">
        <v>24013401</v>
      </c>
      <c r="I12" s="25">
        <v>23569382.699999999</v>
      </c>
      <c r="J12" s="25">
        <v>33073821</v>
      </c>
      <c r="K12" s="25">
        <v>30379961</v>
      </c>
      <c r="L12" s="25">
        <v>35409019</v>
      </c>
      <c r="M12" s="25">
        <v>36578386.716972999</v>
      </c>
      <c r="N12" s="25">
        <v>46100163</v>
      </c>
      <c r="O12" s="25">
        <v>46369171</v>
      </c>
      <c r="P12" s="25">
        <f>54714411-620727</f>
        <v>54093684</v>
      </c>
      <c r="Q12" s="25">
        <v>57293559</v>
      </c>
      <c r="R12" s="409">
        <v>1.0575999621013923</v>
      </c>
      <c r="S12" s="25">
        <v>67972195</v>
      </c>
      <c r="T12" s="408"/>
    </row>
    <row r="13" spans="1:20" ht="20.100000000000001" customHeight="1" x14ac:dyDescent="0.25">
      <c r="A13" s="23">
        <v>4</v>
      </c>
      <c r="B13" s="24" t="s">
        <v>61</v>
      </c>
      <c r="C13" s="21"/>
      <c r="D13" s="21"/>
      <c r="E13" s="21"/>
      <c r="F13" s="21"/>
      <c r="G13" s="21"/>
      <c r="H13" s="25">
        <v>38441716</v>
      </c>
      <c r="I13" s="25">
        <v>40308404</v>
      </c>
      <c r="J13" s="25">
        <v>44269669</v>
      </c>
      <c r="K13" s="25">
        <v>46759478.897229001</v>
      </c>
      <c r="L13" s="25">
        <v>46440862</v>
      </c>
      <c r="M13" s="25">
        <v>48310467.292726003</v>
      </c>
      <c r="N13" s="25">
        <v>50318123.399999999</v>
      </c>
      <c r="O13" s="25">
        <v>50847268.0928519</v>
      </c>
      <c r="P13" s="25">
        <f>50947835-392980+1288204-185533+908184</f>
        <v>52565710</v>
      </c>
      <c r="Q13" s="25">
        <v>52036587</v>
      </c>
      <c r="R13" s="409">
        <v>1.0213699365242901</v>
      </c>
      <c r="S13" s="25">
        <v>54414416</v>
      </c>
      <c r="T13" s="408"/>
    </row>
    <row r="14" spans="1:20" ht="20.100000000000001" customHeight="1" x14ac:dyDescent="0.25">
      <c r="A14" s="23">
        <v>5</v>
      </c>
      <c r="B14" s="24" t="s">
        <v>62</v>
      </c>
      <c r="C14" s="21"/>
      <c r="D14" s="21"/>
      <c r="E14" s="21"/>
      <c r="F14" s="21"/>
      <c r="G14" s="21"/>
      <c r="H14" s="25">
        <v>1801858</v>
      </c>
      <c r="I14" s="25">
        <v>1917487</v>
      </c>
      <c r="J14" s="25">
        <v>2071035</v>
      </c>
      <c r="K14" s="25">
        <v>2249267.548986</v>
      </c>
      <c r="L14" s="25">
        <v>2220754</v>
      </c>
      <c r="M14" s="25">
        <v>2331086.8095300002</v>
      </c>
      <c r="N14" s="25">
        <v>2338237.2000000002</v>
      </c>
      <c r="O14" s="25">
        <v>2376739.1205996685</v>
      </c>
      <c r="P14" s="25">
        <f>2380887-24477+80235</f>
        <v>2436645</v>
      </c>
      <c r="Q14" s="25">
        <v>2156223</v>
      </c>
      <c r="R14" s="409">
        <v>0.90563852883400175</v>
      </c>
      <c r="S14" s="25">
        <v>2299123</v>
      </c>
    </row>
    <row r="15" spans="1:20" ht="30" x14ac:dyDescent="0.25">
      <c r="A15" s="23">
        <v>6</v>
      </c>
      <c r="B15" s="27" t="s">
        <v>63</v>
      </c>
      <c r="C15" s="21"/>
      <c r="D15" s="21"/>
      <c r="E15" s="21"/>
      <c r="F15" s="21"/>
      <c r="G15" s="21"/>
      <c r="H15" s="25"/>
      <c r="I15" s="25">
        <v>0</v>
      </c>
      <c r="J15" s="25"/>
      <c r="K15" s="25">
        <v>0</v>
      </c>
      <c r="L15" s="25">
        <v>0</v>
      </c>
      <c r="M15" s="25">
        <v>1940.2666919999999</v>
      </c>
      <c r="N15" s="25">
        <v>373634</v>
      </c>
      <c r="O15" s="25">
        <v>339322.38770791702</v>
      </c>
      <c r="P15" s="25">
        <f>491196+16334</f>
        <v>507530</v>
      </c>
      <c r="Q15" s="25">
        <v>492563</v>
      </c>
      <c r="R15" s="409">
        <v>1.002783003118918</v>
      </c>
      <c r="S15" s="25">
        <v>505564</v>
      </c>
    </row>
    <row r="16" spans="1:20" ht="30" customHeight="1" x14ac:dyDescent="0.25">
      <c r="A16" s="23">
        <v>7</v>
      </c>
      <c r="B16" s="27" t="s">
        <v>64</v>
      </c>
      <c r="C16" s="21"/>
      <c r="D16" s="21"/>
      <c r="E16" s="21"/>
      <c r="F16" s="21"/>
      <c r="G16" s="21"/>
      <c r="H16" s="25">
        <v>67032</v>
      </c>
      <c r="I16" s="25">
        <v>24895</v>
      </c>
      <c r="J16" s="25">
        <v>83223</v>
      </c>
      <c r="K16" s="25">
        <v>0</v>
      </c>
      <c r="L16" s="25">
        <v>39694</v>
      </c>
      <c r="M16" s="25">
        <v>0</v>
      </c>
      <c r="N16" s="25">
        <v>46322</v>
      </c>
      <c r="O16" s="25">
        <v>0</v>
      </c>
      <c r="P16" s="25">
        <f>50955-1085</f>
        <v>49870</v>
      </c>
      <c r="Q16" s="25">
        <v>51245</v>
      </c>
      <c r="R16" s="410">
        <v>1.0056912962417819</v>
      </c>
      <c r="S16" s="25">
        <v>117205</v>
      </c>
    </row>
    <row r="17" spans="1:20" ht="40.5" customHeight="1" x14ac:dyDescent="0.25">
      <c r="A17" s="23">
        <v>8</v>
      </c>
      <c r="B17" s="27" t="s">
        <v>347</v>
      </c>
      <c r="C17" s="21"/>
      <c r="D17" s="21"/>
      <c r="E17" s="21"/>
      <c r="F17" s="21"/>
      <c r="G17" s="21"/>
      <c r="H17" s="25">
        <v>1474075</v>
      </c>
      <c r="I17" s="25">
        <v>1290544</v>
      </c>
      <c r="J17" s="25">
        <v>2056885</v>
      </c>
      <c r="K17" s="25">
        <v>1578631.3601950002</v>
      </c>
      <c r="L17" s="25">
        <v>1842105</v>
      </c>
      <c r="M17" s="25">
        <v>1670025.3242149998</v>
      </c>
      <c r="N17" s="25">
        <v>2081645</v>
      </c>
      <c r="O17" s="25">
        <v>1869710.9277531814</v>
      </c>
      <c r="P17" s="25">
        <f>2515304-23075</f>
        <v>2492229</v>
      </c>
      <c r="Q17" s="25">
        <v>2690097</v>
      </c>
      <c r="R17" s="25">
        <v>2.0710037896082549</v>
      </c>
      <c r="S17" s="25">
        <v>2402806</v>
      </c>
    </row>
    <row r="18" spans="1:20" ht="20.100000000000001" customHeight="1" x14ac:dyDescent="0.25">
      <c r="A18" s="23">
        <v>9</v>
      </c>
      <c r="B18" s="27" t="s">
        <v>83</v>
      </c>
      <c r="C18" s="21"/>
      <c r="D18" s="21"/>
      <c r="E18" s="21"/>
      <c r="F18" s="21"/>
      <c r="G18" s="21"/>
      <c r="H18" s="25"/>
      <c r="I18" s="25"/>
      <c r="J18" s="25"/>
      <c r="K18" s="25"/>
      <c r="L18" s="25">
        <v>23181</v>
      </c>
      <c r="M18" s="25"/>
      <c r="N18" s="25">
        <v>75818</v>
      </c>
      <c r="O18" s="25"/>
      <c r="P18" s="25">
        <v>84215</v>
      </c>
      <c r="Q18" s="25"/>
      <c r="R18" s="410"/>
      <c r="S18" s="25">
        <v>140994</v>
      </c>
    </row>
    <row r="19" spans="1:20" ht="20.100000000000001" customHeight="1" x14ac:dyDescent="0.25">
      <c r="A19" s="23">
        <v>10</v>
      </c>
      <c r="B19" s="27" t="s">
        <v>349</v>
      </c>
      <c r="C19" s="21"/>
      <c r="D19" s="21"/>
      <c r="E19" s="21"/>
      <c r="F19" s="21"/>
      <c r="G19" s="21"/>
      <c r="H19" s="25"/>
      <c r="I19" s="25"/>
      <c r="J19" s="25"/>
      <c r="K19" s="25"/>
      <c r="L19" s="25"/>
      <c r="M19" s="25"/>
      <c r="N19" s="25"/>
      <c r="O19" s="25"/>
      <c r="P19" s="25">
        <v>404628</v>
      </c>
      <c r="Q19" s="25">
        <v>572400</v>
      </c>
      <c r="R19" s="410"/>
      <c r="S19" s="25"/>
    </row>
    <row r="20" spans="1:20" ht="20.100000000000001" customHeight="1" x14ac:dyDescent="0.25">
      <c r="A20" s="28" t="s">
        <v>4</v>
      </c>
      <c r="B20" s="29" t="s">
        <v>74</v>
      </c>
      <c r="C20" s="36"/>
      <c r="D20" s="36"/>
      <c r="E20" s="36"/>
      <c r="F20" s="36"/>
      <c r="G20" s="36"/>
      <c r="H20" s="411">
        <v>490000</v>
      </c>
      <c r="I20" s="411">
        <v>556135.25279399997</v>
      </c>
      <c r="J20" s="411">
        <v>690000</v>
      </c>
      <c r="K20" s="411">
        <v>742730.81048500002</v>
      </c>
      <c r="L20" s="411">
        <v>897000</v>
      </c>
      <c r="M20" s="411">
        <v>825704.53907499998</v>
      </c>
      <c r="N20" s="411">
        <v>1429681</v>
      </c>
      <c r="O20" s="411">
        <v>1121800</v>
      </c>
      <c r="P20" s="411">
        <v>1951027</v>
      </c>
      <c r="Q20" s="411">
        <v>1207047.9551299999</v>
      </c>
      <c r="R20" s="410">
        <v>0.61867311684051518</v>
      </c>
      <c r="S20" s="411">
        <v>2146417</v>
      </c>
    </row>
    <row r="21" spans="1:20" s="412" customFormat="1" ht="20.100000000000001" customHeight="1" x14ac:dyDescent="0.25">
      <c r="A21" s="394" t="s">
        <v>73</v>
      </c>
      <c r="B21" s="20" t="s">
        <v>77</v>
      </c>
      <c r="C21" s="37"/>
      <c r="D21" s="37"/>
      <c r="E21" s="36">
        <v>86328</v>
      </c>
      <c r="F21" s="36">
        <v>107464</v>
      </c>
      <c r="G21" s="36">
        <v>120347</v>
      </c>
      <c r="H21" s="411">
        <v>9850000</v>
      </c>
      <c r="I21" s="411">
        <v>10434783</v>
      </c>
      <c r="J21" s="411">
        <v>11714000</v>
      </c>
      <c r="K21" s="411">
        <v>11995623.629321901</v>
      </c>
      <c r="L21" s="411">
        <v>8712000</v>
      </c>
      <c r="M21" s="411">
        <v>9710342.4316610005</v>
      </c>
      <c r="N21" s="411">
        <v>11420000</v>
      </c>
      <c r="O21" s="411">
        <v>11861432.853577999</v>
      </c>
      <c r="P21" s="411">
        <f>12922618+94734+91750+3492+122</f>
        <v>13112716</v>
      </c>
      <c r="Q21" s="411">
        <v>13517883.784117997</v>
      </c>
      <c r="R21" s="410">
        <v>1.0038360250512632</v>
      </c>
      <c r="S21" s="411">
        <v>15844418</v>
      </c>
      <c r="T21" s="414"/>
    </row>
    <row r="22" spans="1:20" ht="33" customHeight="1" x14ac:dyDescent="0.25">
      <c r="R22" s="413"/>
      <c r="S22" s="415" t="s">
        <v>348</v>
      </c>
    </row>
    <row r="23" spans="1:20" ht="27" customHeight="1" x14ac:dyDescent="0.25">
      <c r="A23" s="472" t="s">
        <v>350</v>
      </c>
      <c r="B23" s="472"/>
      <c r="C23" s="472"/>
      <c r="D23" s="472"/>
      <c r="E23" s="472"/>
      <c r="F23" s="472"/>
      <c r="G23" s="472"/>
      <c r="H23" s="472"/>
      <c r="I23" s="472"/>
      <c r="J23" s="472"/>
      <c r="K23" s="472"/>
      <c r="L23" s="472"/>
      <c r="M23" s="472"/>
      <c r="N23" s="472"/>
      <c r="O23" s="472"/>
      <c r="P23" s="472"/>
      <c r="Q23" s="472"/>
      <c r="R23" s="472"/>
      <c r="S23" s="472"/>
    </row>
  </sheetData>
  <mergeCells count="13">
    <mergeCell ref="A23:S23"/>
    <mergeCell ref="P5:R5"/>
    <mergeCell ref="S5:S6"/>
    <mergeCell ref="A1:S1"/>
    <mergeCell ref="A2:S2"/>
    <mergeCell ref="A3:S3"/>
    <mergeCell ref="P4:S4"/>
    <mergeCell ref="A5:A6"/>
    <mergeCell ref="B5:B6"/>
    <mergeCell ref="H5:I5"/>
    <mergeCell ref="J5:K5"/>
    <mergeCell ref="L5:M5"/>
    <mergeCell ref="N5:O5"/>
  </mergeCells>
  <pageMargins left="0.78740157480314998" right="0.78740157480314998" top="0.93110236199999996" bottom="0.78740157480314998" header="0.31496062992126" footer="0.31496062992126"/>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workbookViewId="0">
      <selection activeCell="A3" sqref="A3:N3"/>
    </sheetView>
  </sheetViews>
  <sheetFormatPr defaultColWidth="8.85546875" defaultRowHeight="12.75" x14ac:dyDescent="0.2"/>
  <cols>
    <col min="1" max="1" width="5.28515625" style="58" customWidth="1"/>
    <col min="2" max="2" width="29.42578125" style="58" customWidth="1"/>
    <col min="3" max="4" width="11.5703125" style="58" bestFit="1" customWidth="1"/>
    <col min="5" max="5" width="8.140625" style="58" customWidth="1"/>
    <col min="6" max="6" width="11.5703125" style="58" bestFit="1" customWidth="1"/>
    <col min="7" max="7" width="8.140625" style="58" customWidth="1"/>
    <col min="8" max="8" width="11.5703125" style="58" bestFit="1" customWidth="1"/>
    <col min="9" max="9" width="8.140625" style="58" customWidth="1"/>
    <col min="10" max="10" width="11.5703125" style="58" bestFit="1" customWidth="1"/>
    <col min="11" max="11" width="8.140625" style="58" customWidth="1"/>
    <col min="12" max="12" width="9.85546875" style="58" customWidth="1"/>
    <col min="13" max="13" width="11.5703125" style="58" customWidth="1"/>
    <col min="14" max="14" width="8.140625" style="58" customWidth="1"/>
    <col min="15" max="15" width="8.85546875" style="58"/>
    <col min="16" max="16" width="11.28515625" style="58" bestFit="1" customWidth="1"/>
    <col min="17" max="55" width="8.85546875" style="58"/>
    <col min="56" max="56" width="5.28515625" style="58" customWidth="1"/>
    <col min="57" max="57" width="33.7109375" style="58" customWidth="1"/>
    <col min="58" max="58" width="11.5703125" style="58" bestFit="1" customWidth="1"/>
    <col min="59" max="59" width="6" style="58" customWidth="1"/>
    <col min="60" max="60" width="11.5703125" style="58" bestFit="1" customWidth="1"/>
    <col min="61" max="61" width="6.28515625" style="58" customWidth="1"/>
    <col min="62" max="62" width="11.5703125" style="58" bestFit="1" customWidth="1"/>
    <col min="63" max="63" width="6" style="58" customWidth="1"/>
    <col min="64" max="64" width="11.5703125" style="58" bestFit="1" customWidth="1"/>
    <col min="65" max="65" width="6.28515625" style="58" customWidth="1"/>
    <col min="66" max="66" width="11.5703125" style="58" bestFit="1" customWidth="1"/>
    <col min="67" max="67" width="6" style="58" customWidth="1"/>
    <col min="68" max="68" width="11.5703125" style="58" bestFit="1" customWidth="1"/>
    <col min="69" max="69" width="7" style="58" customWidth="1"/>
    <col min="70" max="70" width="8.85546875" style="58"/>
    <col min="71" max="71" width="11.28515625" style="58" bestFit="1" customWidth="1"/>
    <col min="72" max="311" width="8.85546875" style="58"/>
    <col min="312" max="312" width="5.28515625" style="58" customWidth="1"/>
    <col min="313" max="313" width="33.7109375" style="58" customWidth="1"/>
    <col min="314" max="314" width="11.5703125" style="58" bestFit="1" customWidth="1"/>
    <col min="315" max="315" width="6" style="58" customWidth="1"/>
    <col min="316" max="316" width="11.5703125" style="58" bestFit="1" customWidth="1"/>
    <col min="317" max="317" width="6.28515625" style="58" customWidth="1"/>
    <col min="318" max="318" width="11.5703125" style="58" bestFit="1" customWidth="1"/>
    <col min="319" max="319" width="6" style="58" customWidth="1"/>
    <col min="320" max="320" width="11.5703125" style="58" bestFit="1" customWidth="1"/>
    <col min="321" max="321" width="6.28515625" style="58" customWidth="1"/>
    <col min="322" max="322" width="11.5703125" style="58" bestFit="1" customWidth="1"/>
    <col min="323" max="323" width="6" style="58" customWidth="1"/>
    <col min="324" max="324" width="11.5703125" style="58" bestFit="1" customWidth="1"/>
    <col min="325" max="325" width="7" style="58" customWidth="1"/>
    <col min="326" max="326" width="8.85546875" style="58"/>
    <col min="327" max="327" width="11.28515625" style="58" bestFit="1" customWidth="1"/>
    <col min="328" max="567" width="8.85546875" style="58"/>
    <col min="568" max="568" width="5.28515625" style="58" customWidth="1"/>
    <col min="569" max="569" width="33.7109375" style="58" customWidth="1"/>
    <col min="570" max="570" width="11.5703125" style="58" bestFit="1" customWidth="1"/>
    <col min="571" max="571" width="6" style="58" customWidth="1"/>
    <col min="572" max="572" width="11.5703125" style="58" bestFit="1" customWidth="1"/>
    <col min="573" max="573" width="6.28515625" style="58" customWidth="1"/>
    <col min="574" max="574" width="11.5703125" style="58" bestFit="1" customWidth="1"/>
    <col min="575" max="575" width="6" style="58" customWidth="1"/>
    <col min="576" max="576" width="11.5703125" style="58" bestFit="1" customWidth="1"/>
    <col min="577" max="577" width="6.28515625" style="58" customWidth="1"/>
    <col min="578" max="578" width="11.5703125" style="58" bestFit="1" customWidth="1"/>
    <col min="579" max="579" width="6" style="58" customWidth="1"/>
    <col min="580" max="580" width="11.5703125" style="58" bestFit="1" customWidth="1"/>
    <col min="581" max="581" width="7" style="58" customWidth="1"/>
    <col min="582" max="582" width="8.85546875" style="58"/>
    <col min="583" max="583" width="11.28515625" style="58" bestFit="1" customWidth="1"/>
    <col min="584" max="823" width="8.85546875" style="58"/>
    <col min="824" max="824" width="5.28515625" style="58" customWidth="1"/>
    <col min="825" max="825" width="33.7109375" style="58" customWidth="1"/>
    <col min="826" max="826" width="11.5703125" style="58" bestFit="1" customWidth="1"/>
    <col min="827" max="827" width="6" style="58" customWidth="1"/>
    <col min="828" max="828" width="11.5703125" style="58" bestFit="1" customWidth="1"/>
    <col min="829" max="829" width="6.28515625" style="58" customWidth="1"/>
    <col min="830" max="830" width="11.5703125" style="58" bestFit="1" customWidth="1"/>
    <col min="831" max="831" width="6" style="58" customWidth="1"/>
    <col min="832" max="832" width="11.5703125" style="58" bestFit="1" customWidth="1"/>
    <col min="833" max="833" width="6.28515625" style="58" customWidth="1"/>
    <col min="834" max="834" width="11.5703125" style="58" bestFit="1" customWidth="1"/>
    <col min="835" max="835" width="6" style="58" customWidth="1"/>
    <col min="836" max="836" width="11.5703125" style="58" bestFit="1" customWidth="1"/>
    <col min="837" max="837" width="7" style="58" customWidth="1"/>
    <col min="838" max="838" width="8.85546875" style="58"/>
    <col min="839" max="839" width="11.28515625" style="58" bestFit="1" customWidth="1"/>
    <col min="840" max="1079" width="8.85546875" style="58"/>
    <col min="1080" max="1080" width="5.28515625" style="58" customWidth="1"/>
    <col min="1081" max="1081" width="33.7109375" style="58" customWidth="1"/>
    <col min="1082" max="1082" width="11.5703125" style="58" bestFit="1" customWidth="1"/>
    <col min="1083" max="1083" width="6" style="58" customWidth="1"/>
    <col min="1084" max="1084" width="11.5703125" style="58" bestFit="1" customWidth="1"/>
    <col min="1085" max="1085" width="6.28515625" style="58" customWidth="1"/>
    <col min="1086" max="1086" width="11.5703125" style="58" bestFit="1" customWidth="1"/>
    <col min="1087" max="1087" width="6" style="58" customWidth="1"/>
    <col min="1088" max="1088" width="11.5703125" style="58" bestFit="1" customWidth="1"/>
    <col min="1089" max="1089" width="6.28515625" style="58" customWidth="1"/>
    <col min="1090" max="1090" width="11.5703125" style="58" bestFit="1" customWidth="1"/>
    <col min="1091" max="1091" width="6" style="58" customWidth="1"/>
    <col min="1092" max="1092" width="11.5703125" style="58" bestFit="1" customWidth="1"/>
    <col min="1093" max="1093" width="7" style="58" customWidth="1"/>
    <col min="1094" max="1094" width="8.85546875" style="58"/>
    <col min="1095" max="1095" width="11.28515625" style="58" bestFit="1" customWidth="1"/>
    <col min="1096" max="1335" width="8.85546875" style="58"/>
    <col min="1336" max="1336" width="5.28515625" style="58" customWidth="1"/>
    <col min="1337" max="1337" width="33.7109375" style="58" customWidth="1"/>
    <col min="1338" max="1338" width="11.5703125" style="58" bestFit="1" customWidth="1"/>
    <col min="1339" max="1339" width="6" style="58" customWidth="1"/>
    <col min="1340" max="1340" width="11.5703125" style="58" bestFit="1" customWidth="1"/>
    <col min="1341" max="1341" width="6.28515625" style="58" customWidth="1"/>
    <col min="1342" max="1342" width="11.5703125" style="58" bestFit="1" customWidth="1"/>
    <col min="1343" max="1343" width="6" style="58" customWidth="1"/>
    <col min="1344" max="1344" width="11.5703125" style="58" bestFit="1" customWidth="1"/>
    <col min="1345" max="1345" width="6.28515625" style="58" customWidth="1"/>
    <col min="1346" max="1346" width="11.5703125" style="58" bestFit="1" customWidth="1"/>
    <col min="1347" max="1347" width="6" style="58" customWidth="1"/>
    <col min="1348" max="1348" width="11.5703125" style="58" bestFit="1" customWidth="1"/>
    <col min="1349" max="1349" width="7" style="58" customWidth="1"/>
    <col min="1350" max="1350" width="8.85546875" style="58"/>
    <col min="1351" max="1351" width="11.28515625" style="58" bestFit="1" customWidth="1"/>
    <col min="1352" max="1591" width="8.85546875" style="58"/>
    <col min="1592" max="1592" width="5.28515625" style="58" customWidth="1"/>
    <col min="1593" max="1593" width="33.7109375" style="58" customWidth="1"/>
    <col min="1594" max="1594" width="11.5703125" style="58" bestFit="1" customWidth="1"/>
    <col min="1595" max="1595" width="6" style="58" customWidth="1"/>
    <col min="1596" max="1596" width="11.5703125" style="58" bestFit="1" customWidth="1"/>
    <col min="1597" max="1597" width="6.28515625" style="58" customWidth="1"/>
    <col min="1598" max="1598" width="11.5703125" style="58" bestFit="1" customWidth="1"/>
    <col min="1599" max="1599" width="6" style="58" customWidth="1"/>
    <col min="1600" max="1600" width="11.5703125" style="58" bestFit="1" customWidth="1"/>
    <col min="1601" max="1601" width="6.28515625" style="58" customWidth="1"/>
    <col min="1602" max="1602" width="11.5703125" style="58" bestFit="1" customWidth="1"/>
    <col min="1603" max="1603" width="6" style="58" customWidth="1"/>
    <col min="1604" max="1604" width="11.5703125" style="58" bestFit="1" customWidth="1"/>
    <col min="1605" max="1605" width="7" style="58" customWidth="1"/>
    <col min="1606" max="1606" width="8.85546875" style="58"/>
    <col min="1607" max="1607" width="11.28515625" style="58" bestFit="1" customWidth="1"/>
    <col min="1608" max="1847" width="8.85546875" style="58"/>
    <col min="1848" max="1848" width="5.28515625" style="58" customWidth="1"/>
    <col min="1849" max="1849" width="33.7109375" style="58" customWidth="1"/>
    <col min="1850" max="1850" width="11.5703125" style="58" bestFit="1" customWidth="1"/>
    <col min="1851" max="1851" width="6" style="58" customWidth="1"/>
    <col min="1852" max="1852" width="11.5703125" style="58" bestFit="1" customWidth="1"/>
    <col min="1853" max="1853" width="6.28515625" style="58" customWidth="1"/>
    <col min="1854" max="1854" width="11.5703125" style="58" bestFit="1" customWidth="1"/>
    <col min="1855" max="1855" width="6" style="58" customWidth="1"/>
    <col min="1856" max="1856" width="11.5703125" style="58" bestFit="1" customWidth="1"/>
    <col min="1857" max="1857" width="6.28515625" style="58" customWidth="1"/>
    <col min="1858" max="1858" width="11.5703125" style="58" bestFit="1" customWidth="1"/>
    <col min="1859" max="1859" width="6" style="58" customWidth="1"/>
    <col min="1860" max="1860" width="11.5703125" style="58" bestFit="1" customWidth="1"/>
    <col min="1861" max="1861" width="7" style="58" customWidth="1"/>
    <col min="1862" max="1862" width="8.85546875" style="58"/>
    <col min="1863" max="1863" width="11.28515625" style="58" bestFit="1" customWidth="1"/>
    <col min="1864" max="2103" width="8.85546875" style="58"/>
    <col min="2104" max="2104" width="5.28515625" style="58" customWidth="1"/>
    <col min="2105" max="2105" width="33.7109375" style="58" customWidth="1"/>
    <col min="2106" max="2106" width="11.5703125" style="58" bestFit="1" customWidth="1"/>
    <col min="2107" max="2107" width="6" style="58" customWidth="1"/>
    <col min="2108" max="2108" width="11.5703125" style="58" bestFit="1" customWidth="1"/>
    <col min="2109" max="2109" width="6.28515625" style="58" customWidth="1"/>
    <col min="2110" max="2110" width="11.5703125" style="58" bestFit="1" customWidth="1"/>
    <col min="2111" max="2111" width="6" style="58" customWidth="1"/>
    <col min="2112" max="2112" width="11.5703125" style="58" bestFit="1" customWidth="1"/>
    <col min="2113" max="2113" width="6.28515625" style="58" customWidth="1"/>
    <col min="2114" max="2114" width="11.5703125" style="58" bestFit="1" customWidth="1"/>
    <col min="2115" max="2115" width="6" style="58" customWidth="1"/>
    <col min="2116" max="2116" width="11.5703125" style="58" bestFit="1" customWidth="1"/>
    <col min="2117" max="2117" width="7" style="58" customWidth="1"/>
    <col min="2118" max="2118" width="8.85546875" style="58"/>
    <col min="2119" max="2119" width="11.28515625" style="58" bestFit="1" customWidth="1"/>
    <col min="2120" max="2359" width="8.85546875" style="58"/>
    <col min="2360" max="2360" width="5.28515625" style="58" customWidth="1"/>
    <col min="2361" max="2361" width="33.7109375" style="58" customWidth="1"/>
    <col min="2362" max="2362" width="11.5703125" style="58" bestFit="1" customWidth="1"/>
    <col min="2363" max="2363" width="6" style="58" customWidth="1"/>
    <col min="2364" max="2364" width="11.5703125" style="58" bestFit="1" customWidth="1"/>
    <col min="2365" max="2365" width="6.28515625" style="58" customWidth="1"/>
    <col min="2366" max="2366" width="11.5703125" style="58" bestFit="1" customWidth="1"/>
    <col min="2367" max="2367" width="6" style="58" customWidth="1"/>
    <col min="2368" max="2368" width="11.5703125" style="58" bestFit="1" customWidth="1"/>
    <col min="2369" max="2369" width="6.28515625" style="58" customWidth="1"/>
    <col min="2370" max="2370" width="11.5703125" style="58" bestFit="1" customWidth="1"/>
    <col min="2371" max="2371" width="6" style="58" customWidth="1"/>
    <col min="2372" max="2372" width="11.5703125" style="58" bestFit="1" customWidth="1"/>
    <col min="2373" max="2373" width="7" style="58" customWidth="1"/>
    <col min="2374" max="2374" width="8.85546875" style="58"/>
    <col min="2375" max="2375" width="11.28515625" style="58" bestFit="1" customWidth="1"/>
    <col min="2376" max="2615" width="8.85546875" style="58"/>
    <col min="2616" max="2616" width="5.28515625" style="58" customWidth="1"/>
    <col min="2617" max="2617" width="33.7109375" style="58" customWidth="1"/>
    <col min="2618" max="2618" width="11.5703125" style="58" bestFit="1" customWidth="1"/>
    <col min="2619" max="2619" width="6" style="58" customWidth="1"/>
    <col min="2620" max="2620" width="11.5703125" style="58" bestFit="1" customWidth="1"/>
    <col min="2621" max="2621" width="6.28515625" style="58" customWidth="1"/>
    <col min="2622" max="2622" width="11.5703125" style="58" bestFit="1" customWidth="1"/>
    <col min="2623" max="2623" width="6" style="58" customWidth="1"/>
    <col min="2624" max="2624" width="11.5703125" style="58" bestFit="1" customWidth="1"/>
    <col min="2625" max="2625" width="6.28515625" style="58" customWidth="1"/>
    <col min="2626" max="2626" width="11.5703125" style="58" bestFit="1" customWidth="1"/>
    <col min="2627" max="2627" width="6" style="58" customWidth="1"/>
    <col min="2628" max="2628" width="11.5703125" style="58" bestFit="1" customWidth="1"/>
    <col min="2629" max="2629" width="7" style="58" customWidth="1"/>
    <col min="2630" max="2630" width="8.85546875" style="58"/>
    <col min="2631" max="2631" width="11.28515625" style="58" bestFit="1" customWidth="1"/>
    <col min="2632" max="2871" width="8.85546875" style="58"/>
    <col min="2872" max="2872" width="5.28515625" style="58" customWidth="1"/>
    <col min="2873" max="2873" width="33.7109375" style="58" customWidth="1"/>
    <col min="2874" max="2874" width="11.5703125" style="58" bestFit="1" customWidth="1"/>
    <col min="2875" max="2875" width="6" style="58" customWidth="1"/>
    <col min="2876" max="2876" width="11.5703125" style="58" bestFit="1" customWidth="1"/>
    <col min="2877" max="2877" width="6.28515625" style="58" customWidth="1"/>
    <col min="2878" max="2878" width="11.5703125" style="58" bestFit="1" customWidth="1"/>
    <col min="2879" max="2879" width="6" style="58" customWidth="1"/>
    <col min="2880" max="2880" width="11.5703125" style="58" bestFit="1" customWidth="1"/>
    <col min="2881" max="2881" width="6.28515625" style="58" customWidth="1"/>
    <col min="2882" max="2882" width="11.5703125" style="58" bestFit="1" customWidth="1"/>
    <col min="2883" max="2883" width="6" style="58" customWidth="1"/>
    <col min="2884" max="2884" width="11.5703125" style="58" bestFit="1" customWidth="1"/>
    <col min="2885" max="2885" width="7" style="58" customWidth="1"/>
    <col min="2886" max="2886" width="8.85546875" style="58"/>
    <col min="2887" max="2887" width="11.28515625" style="58" bestFit="1" customWidth="1"/>
    <col min="2888" max="3127" width="8.85546875" style="58"/>
    <col min="3128" max="3128" width="5.28515625" style="58" customWidth="1"/>
    <col min="3129" max="3129" width="33.7109375" style="58" customWidth="1"/>
    <col min="3130" max="3130" width="11.5703125" style="58" bestFit="1" customWidth="1"/>
    <col min="3131" max="3131" width="6" style="58" customWidth="1"/>
    <col min="3132" max="3132" width="11.5703125" style="58" bestFit="1" customWidth="1"/>
    <col min="3133" max="3133" width="6.28515625" style="58" customWidth="1"/>
    <col min="3134" max="3134" width="11.5703125" style="58" bestFit="1" customWidth="1"/>
    <col min="3135" max="3135" width="6" style="58" customWidth="1"/>
    <col min="3136" max="3136" width="11.5703125" style="58" bestFit="1" customWidth="1"/>
    <col min="3137" max="3137" width="6.28515625" style="58" customWidth="1"/>
    <col min="3138" max="3138" width="11.5703125" style="58" bestFit="1" customWidth="1"/>
    <col min="3139" max="3139" width="6" style="58" customWidth="1"/>
    <col min="3140" max="3140" width="11.5703125" style="58" bestFit="1" customWidth="1"/>
    <col min="3141" max="3141" width="7" style="58" customWidth="1"/>
    <col min="3142" max="3142" width="8.85546875" style="58"/>
    <col min="3143" max="3143" width="11.28515625" style="58" bestFit="1" customWidth="1"/>
    <col min="3144" max="3383" width="8.85546875" style="58"/>
    <col min="3384" max="3384" width="5.28515625" style="58" customWidth="1"/>
    <col min="3385" max="3385" width="33.7109375" style="58" customWidth="1"/>
    <col min="3386" max="3386" width="11.5703125" style="58" bestFit="1" customWidth="1"/>
    <col min="3387" max="3387" width="6" style="58" customWidth="1"/>
    <col min="3388" max="3388" width="11.5703125" style="58" bestFit="1" customWidth="1"/>
    <col min="3389" max="3389" width="6.28515625" style="58" customWidth="1"/>
    <col min="3390" max="3390" width="11.5703125" style="58" bestFit="1" customWidth="1"/>
    <col min="3391" max="3391" width="6" style="58" customWidth="1"/>
    <col min="3392" max="3392" width="11.5703125" style="58" bestFit="1" customWidth="1"/>
    <col min="3393" max="3393" width="6.28515625" style="58" customWidth="1"/>
    <col min="3394" max="3394" width="11.5703125" style="58" bestFit="1" customWidth="1"/>
    <col min="3395" max="3395" width="6" style="58" customWidth="1"/>
    <col min="3396" max="3396" width="11.5703125" style="58" bestFit="1" customWidth="1"/>
    <col min="3397" max="3397" width="7" style="58" customWidth="1"/>
    <col min="3398" max="3398" width="8.85546875" style="58"/>
    <col min="3399" max="3399" width="11.28515625" style="58" bestFit="1" customWidth="1"/>
    <col min="3400" max="3639" width="8.85546875" style="58"/>
    <col min="3640" max="3640" width="5.28515625" style="58" customWidth="1"/>
    <col min="3641" max="3641" width="33.7109375" style="58" customWidth="1"/>
    <col min="3642" max="3642" width="11.5703125" style="58" bestFit="1" customWidth="1"/>
    <col min="3643" max="3643" width="6" style="58" customWidth="1"/>
    <col min="3644" max="3644" width="11.5703125" style="58" bestFit="1" customWidth="1"/>
    <col min="3645" max="3645" width="6.28515625" style="58" customWidth="1"/>
    <col min="3646" max="3646" width="11.5703125" style="58" bestFit="1" customWidth="1"/>
    <col min="3647" max="3647" width="6" style="58" customWidth="1"/>
    <col min="3648" max="3648" width="11.5703125" style="58" bestFit="1" customWidth="1"/>
    <col min="3649" max="3649" width="6.28515625" style="58" customWidth="1"/>
    <col min="3650" max="3650" width="11.5703125" style="58" bestFit="1" customWidth="1"/>
    <col min="3651" max="3651" width="6" style="58" customWidth="1"/>
    <col min="3652" max="3652" width="11.5703125" style="58" bestFit="1" customWidth="1"/>
    <col min="3653" max="3653" width="7" style="58" customWidth="1"/>
    <col min="3654" max="3654" width="8.85546875" style="58"/>
    <col min="3655" max="3655" width="11.28515625" style="58" bestFit="1" customWidth="1"/>
    <col min="3656" max="3895" width="8.85546875" style="58"/>
    <col min="3896" max="3896" width="5.28515625" style="58" customWidth="1"/>
    <col min="3897" max="3897" width="33.7109375" style="58" customWidth="1"/>
    <col min="3898" max="3898" width="11.5703125" style="58" bestFit="1" customWidth="1"/>
    <col min="3899" max="3899" width="6" style="58" customWidth="1"/>
    <col min="3900" max="3900" width="11.5703125" style="58" bestFit="1" customWidth="1"/>
    <col min="3901" max="3901" width="6.28515625" style="58" customWidth="1"/>
    <col min="3902" max="3902" width="11.5703125" style="58" bestFit="1" customWidth="1"/>
    <col min="3903" max="3903" width="6" style="58" customWidth="1"/>
    <col min="3904" max="3904" width="11.5703125" style="58" bestFit="1" customWidth="1"/>
    <col min="3905" max="3905" width="6.28515625" style="58" customWidth="1"/>
    <col min="3906" max="3906" width="11.5703125" style="58" bestFit="1" customWidth="1"/>
    <col min="3907" max="3907" width="6" style="58" customWidth="1"/>
    <col min="3908" max="3908" width="11.5703125" style="58" bestFit="1" customWidth="1"/>
    <col min="3909" max="3909" width="7" style="58" customWidth="1"/>
    <col min="3910" max="3910" width="8.85546875" style="58"/>
    <col min="3911" max="3911" width="11.28515625" style="58" bestFit="1" customWidth="1"/>
    <col min="3912" max="4151" width="8.85546875" style="58"/>
    <col min="4152" max="4152" width="5.28515625" style="58" customWidth="1"/>
    <col min="4153" max="4153" width="33.7109375" style="58" customWidth="1"/>
    <col min="4154" max="4154" width="11.5703125" style="58" bestFit="1" customWidth="1"/>
    <col min="4155" max="4155" width="6" style="58" customWidth="1"/>
    <col min="4156" max="4156" width="11.5703125" style="58" bestFit="1" customWidth="1"/>
    <col min="4157" max="4157" width="6.28515625" style="58" customWidth="1"/>
    <col min="4158" max="4158" width="11.5703125" style="58" bestFit="1" customWidth="1"/>
    <col min="4159" max="4159" width="6" style="58" customWidth="1"/>
    <col min="4160" max="4160" width="11.5703125" style="58" bestFit="1" customWidth="1"/>
    <col min="4161" max="4161" width="6.28515625" style="58" customWidth="1"/>
    <col min="4162" max="4162" width="11.5703125" style="58" bestFit="1" customWidth="1"/>
    <col min="4163" max="4163" width="6" style="58" customWidth="1"/>
    <col min="4164" max="4164" width="11.5703125" style="58" bestFit="1" customWidth="1"/>
    <col min="4165" max="4165" width="7" style="58" customWidth="1"/>
    <col min="4166" max="4166" width="8.85546875" style="58"/>
    <col min="4167" max="4167" width="11.28515625" style="58" bestFit="1" customWidth="1"/>
    <col min="4168" max="4407" width="8.85546875" style="58"/>
    <col min="4408" max="4408" width="5.28515625" style="58" customWidth="1"/>
    <col min="4409" max="4409" width="33.7109375" style="58" customWidth="1"/>
    <col min="4410" max="4410" width="11.5703125" style="58" bestFit="1" customWidth="1"/>
    <col min="4411" max="4411" width="6" style="58" customWidth="1"/>
    <col min="4412" max="4412" width="11.5703125" style="58" bestFit="1" customWidth="1"/>
    <col min="4413" max="4413" width="6.28515625" style="58" customWidth="1"/>
    <col min="4414" max="4414" width="11.5703125" style="58" bestFit="1" customWidth="1"/>
    <col min="4415" max="4415" width="6" style="58" customWidth="1"/>
    <col min="4416" max="4416" width="11.5703125" style="58" bestFit="1" customWidth="1"/>
    <col min="4417" max="4417" width="6.28515625" style="58" customWidth="1"/>
    <col min="4418" max="4418" width="11.5703125" style="58" bestFit="1" customWidth="1"/>
    <col min="4419" max="4419" width="6" style="58" customWidth="1"/>
    <col min="4420" max="4420" width="11.5703125" style="58" bestFit="1" customWidth="1"/>
    <col min="4421" max="4421" width="7" style="58" customWidth="1"/>
    <col min="4422" max="4422" width="8.85546875" style="58"/>
    <col min="4423" max="4423" width="11.28515625" style="58" bestFit="1" customWidth="1"/>
    <col min="4424" max="4663" width="8.85546875" style="58"/>
    <col min="4664" max="4664" width="5.28515625" style="58" customWidth="1"/>
    <col min="4665" max="4665" width="33.7109375" style="58" customWidth="1"/>
    <col min="4666" max="4666" width="11.5703125" style="58" bestFit="1" customWidth="1"/>
    <col min="4667" max="4667" width="6" style="58" customWidth="1"/>
    <col min="4668" max="4668" width="11.5703125" style="58" bestFit="1" customWidth="1"/>
    <col min="4669" max="4669" width="6.28515625" style="58" customWidth="1"/>
    <col min="4670" max="4670" width="11.5703125" style="58" bestFit="1" customWidth="1"/>
    <col min="4671" max="4671" width="6" style="58" customWidth="1"/>
    <col min="4672" max="4672" width="11.5703125" style="58" bestFit="1" customWidth="1"/>
    <col min="4673" max="4673" width="6.28515625" style="58" customWidth="1"/>
    <col min="4674" max="4674" width="11.5703125" style="58" bestFit="1" customWidth="1"/>
    <col min="4675" max="4675" width="6" style="58" customWidth="1"/>
    <col min="4676" max="4676" width="11.5703125" style="58" bestFit="1" customWidth="1"/>
    <col min="4677" max="4677" width="7" style="58" customWidth="1"/>
    <col min="4678" max="4678" width="8.85546875" style="58"/>
    <col min="4679" max="4679" width="11.28515625" style="58" bestFit="1" customWidth="1"/>
    <col min="4680" max="4919" width="8.85546875" style="58"/>
    <col min="4920" max="4920" width="5.28515625" style="58" customWidth="1"/>
    <col min="4921" max="4921" width="33.7109375" style="58" customWidth="1"/>
    <col min="4922" max="4922" width="11.5703125" style="58" bestFit="1" customWidth="1"/>
    <col min="4923" max="4923" width="6" style="58" customWidth="1"/>
    <col min="4924" max="4924" width="11.5703125" style="58" bestFit="1" customWidth="1"/>
    <col min="4925" max="4925" width="6.28515625" style="58" customWidth="1"/>
    <col min="4926" max="4926" width="11.5703125" style="58" bestFit="1" customWidth="1"/>
    <col min="4927" max="4927" width="6" style="58" customWidth="1"/>
    <col min="4928" max="4928" width="11.5703125" style="58" bestFit="1" customWidth="1"/>
    <col min="4929" max="4929" width="6.28515625" style="58" customWidth="1"/>
    <col min="4930" max="4930" width="11.5703125" style="58" bestFit="1" customWidth="1"/>
    <col min="4931" max="4931" width="6" style="58" customWidth="1"/>
    <col min="4932" max="4932" width="11.5703125" style="58" bestFit="1" customWidth="1"/>
    <col min="4933" max="4933" width="7" style="58" customWidth="1"/>
    <col min="4934" max="4934" width="8.85546875" style="58"/>
    <col min="4935" max="4935" width="11.28515625" style="58" bestFit="1" customWidth="1"/>
    <col min="4936" max="5175" width="8.85546875" style="58"/>
    <col min="5176" max="5176" width="5.28515625" style="58" customWidth="1"/>
    <col min="5177" max="5177" width="33.7109375" style="58" customWidth="1"/>
    <col min="5178" max="5178" width="11.5703125" style="58" bestFit="1" customWidth="1"/>
    <col min="5179" max="5179" width="6" style="58" customWidth="1"/>
    <col min="5180" max="5180" width="11.5703125" style="58" bestFit="1" customWidth="1"/>
    <col min="5181" max="5181" width="6.28515625" style="58" customWidth="1"/>
    <col min="5182" max="5182" width="11.5703125" style="58" bestFit="1" customWidth="1"/>
    <col min="5183" max="5183" width="6" style="58" customWidth="1"/>
    <col min="5184" max="5184" width="11.5703125" style="58" bestFit="1" customWidth="1"/>
    <col min="5185" max="5185" width="6.28515625" style="58" customWidth="1"/>
    <col min="5186" max="5186" width="11.5703125" style="58" bestFit="1" customWidth="1"/>
    <col min="5187" max="5187" width="6" style="58" customWidth="1"/>
    <col min="5188" max="5188" width="11.5703125" style="58" bestFit="1" customWidth="1"/>
    <col min="5189" max="5189" width="7" style="58" customWidth="1"/>
    <col min="5190" max="5190" width="8.85546875" style="58"/>
    <col min="5191" max="5191" width="11.28515625" style="58" bestFit="1" customWidth="1"/>
    <col min="5192" max="5431" width="8.85546875" style="58"/>
    <col min="5432" max="5432" width="5.28515625" style="58" customWidth="1"/>
    <col min="5433" max="5433" width="33.7109375" style="58" customWidth="1"/>
    <col min="5434" max="5434" width="11.5703125" style="58" bestFit="1" customWidth="1"/>
    <col min="5435" max="5435" width="6" style="58" customWidth="1"/>
    <col min="5436" max="5436" width="11.5703125" style="58" bestFit="1" customWidth="1"/>
    <col min="5437" max="5437" width="6.28515625" style="58" customWidth="1"/>
    <col min="5438" max="5438" width="11.5703125" style="58" bestFit="1" customWidth="1"/>
    <col min="5439" max="5439" width="6" style="58" customWidth="1"/>
    <col min="5440" max="5440" width="11.5703125" style="58" bestFit="1" customWidth="1"/>
    <col min="5441" max="5441" width="6.28515625" style="58" customWidth="1"/>
    <col min="5442" max="5442" width="11.5703125" style="58" bestFit="1" customWidth="1"/>
    <col min="5443" max="5443" width="6" style="58" customWidth="1"/>
    <col min="5444" max="5444" width="11.5703125" style="58" bestFit="1" customWidth="1"/>
    <col min="5445" max="5445" width="7" style="58" customWidth="1"/>
    <col min="5446" max="5446" width="8.85546875" style="58"/>
    <col min="5447" max="5447" width="11.28515625" style="58" bestFit="1" customWidth="1"/>
    <col min="5448" max="5687" width="8.85546875" style="58"/>
    <col min="5688" max="5688" width="5.28515625" style="58" customWidth="1"/>
    <col min="5689" max="5689" width="33.7109375" style="58" customWidth="1"/>
    <col min="5690" max="5690" width="11.5703125" style="58" bestFit="1" customWidth="1"/>
    <col min="5691" max="5691" width="6" style="58" customWidth="1"/>
    <col min="5692" max="5692" width="11.5703125" style="58" bestFit="1" customWidth="1"/>
    <col min="5693" max="5693" width="6.28515625" style="58" customWidth="1"/>
    <col min="5694" max="5694" width="11.5703125" style="58" bestFit="1" customWidth="1"/>
    <col min="5695" max="5695" width="6" style="58" customWidth="1"/>
    <col min="5696" max="5696" width="11.5703125" style="58" bestFit="1" customWidth="1"/>
    <col min="5697" max="5697" width="6.28515625" style="58" customWidth="1"/>
    <col min="5698" max="5698" width="11.5703125" style="58" bestFit="1" customWidth="1"/>
    <col min="5699" max="5699" width="6" style="58" customWidth="1"/>
    <col min="5700" max="5700" width="11.5703125" style="58" bestFit="1" customWidth="1"/>
    <col min="5701" max="5701" width="7" style="58" customWidth="1"/>
    <col min="5702" max="5702" width="8.85546875" style="58"/>
    <col min="5703" max="5703" width="11.28515625" style="58" bestFit="1" customWidth="1"/>
    <col min="5704" max="5943" width="8.85546875" style="58"/>
    <col min="5944" max="5944" width="5.28515625" style="58" customWidth="1"/>
    <col min="5945" max="5945" width="33.7109375" style="58" customWidth="1"/>
    <col min="5946" max="5946" width="11.5703125" style="58" bestFit="1" customWidth="1"/>
    <col min="5947" max="5947" width="6" style="58" customWidth="1"/>
    <col min="5948" max="5948" width="11.5703125" style="58" bestFit="1" customWidth="1"/>
    <col min="5949" max="5949" width="6.28515625" style="58" customWidth="1"/>
    <col min="5950" max="5950" width="11.5703125" style="58" bestFit="1" customWidth="1"/>
    <col min="5951" max="5951" width="6" style="58" customWidth="1"/>
    <col min="5952" max="5952" width="11.5703125" style="58" bestFit="1" customWidth="1"/>
    <col min="5953" max="5953" width="6.28515625" style="58" customWidth="1"/>
    <col min="5954" max="5954" width="11.5703125" style="58" bestFit="1" customWidth="1"/>
    <col min="5955" max="5955" width="6" style="58" customWidth="1"/>
    <col min="5956" max="5956" width="11.5703125" style="58" bestFit="1" customWidth="1"/>
    <col min="5957" max="5957" width="7" style="58" customWidth="1"/>
    <col min="5958" max="5958" width="8.85546875" style="58"/>
    <col min="5959" max="5959" width="11.28515625" style="58" bestFit="1" customWidth="1"/>
    <col min="5960" max="6199" width="8.85546875" style="58"/>
    <col min="6200" max="6200" width="5.28515625" style="58" customWidth="1"/>
    <col min="6201" max="6201" width="33.7109375" style="58" customWidth="1"/>
    <col min="6202" max="6202" width="11.5703125" style="58" bestFit="1" customWidth="1"/>
    <col min="6203" max="6203" width="6" style="58" customWidth="1"/>
    <col min="6204" max="6204" width="11.5703125" style="58" bestFit="1" customWidth="1"/>
    <col min="6205" max="6205" width="6.28515625" style="58" customWidth="1"/>
    <col min="6206" max="6206" width="11.5703125" style="58" bestFit="1" customWidth="1"/>
    <col min="6207" max="6207" width="6" style="58" customWidth="1"/>
    <col min="6208" max="6208" width="11.5703125" style="58" bestFit="1" customWidth="1"/>
    <col min="6209" max="6209" width="6.28515625" style="58" customWidth="1"/>
    <col min="6210" max="6210" width="11.5703125" style="58" bestFit="1" customWidth="1"/>
    <col min="6211" max="6211" width="6" style="58" customWidth="1"/>
    <col min="6212" max="6212" width="11.5703125" style="58" bestFit="1" customWidth="1"/>
    <col min="6213" max="6213" width="7" style="58" customWidth="1"/>
    <col min="6214" max="6214" width="8.85546875" style="58"/>
    <col min="6215" max="6215" width="11.28515625" style="58" bestFit="1" customWidth="1"/>
    <col min="6216" max="6455" width="8.85546875" style="58"/>
    <col min="6456" max="6456" width="5.28515625" style="58" customWidth="1"/>
    <col min="6457" max="6457" width="33.7109375" style="58" customWidth="1"/>
    <col min="6458" max="6458" width="11.5703125" style="58" bestFit="1" customWidth="1"/>
    <col min="6459" max="6459" width="6" style="58" customWidth="1"/>
    <col min="6460" max="6460" width="11.5703125" style="58" bestFit="1" customWidth="1"/>
    <col min="6461" max="6461" width="6.28515625" style="58" customWidth="1"/>
    <col min="6462" max="6462" width="11.5703125" style="58" bestFit="1" customWidth="1"/>
    <col min="6463" max="6463" width="6" style="58" customWidth="1"/>
    <col min="6464" max="6464" width="11.5703125" style="58" bestFit="1" customWidth="1"/>
    <col min="6465" max="6465" width="6.28515625" style="58" customWidth="1"/>
    <col min="6466" max="6466" width="11.5703125" style="58" bestFit="1" customWidth="1"/>
    <col min="6467" max="6467" width="6" style="58" customWidth="1"/>
    <col min="6468" max="6468" width="11.5703125" style="58" bestFit="1" customWidth="1"/>
    <col min="6469" max="6469" width="7" style="58" customWidth="1"/>
    <col min="6470" max="6470" width="8.85546875" style="58"/>
    <col min="6471" max="6471" width="11.28515625" style="58" bestFit="1" customWidth="1"/>
    <col min="6472" max="6711" width="8.85546875" style="58"/>
    <col min="6712" max="6712" width="5.28515625" style="58" customWidth="1"/>
    <col min="6713" max="6713" width="33.7109375" style="58" customWidth="1"/>
    <col min="6714" max="6714" width="11.5703125" style="58" bestFit="1" customWidth="1"/>
    <col min="6715" max="6715" width="6" style="58" customWidth="1"/>
    <col min="6716" max="6716" width="11.5703125" style="58" bestFit="1" customWidth="1"/>
    <col min="6717" max="6717" width="6.28515625" style="58" customWidth="1"/>
    <col min="6718" max="6718" width="11.5703125" style="58" bestFit="1" customWidth="1"/>
    <col min="6719" max="6719" width="6" style="58" customWidth="1"/>
    <col min="6720" max="6720" width="11.5703125" style="58" bestFit="1" customWidth="1"/>
    <col min="6721" max="6721" width="6.28515625" style="58" customWidth="1"/>
    <col min="6722" max="6722" width="11.5703125" style="58" bestFit="1" customWidth="1"/>
    <col min="6723" max="6723" width="6" style="58" customWidth="1"/>
    <col min="6724" max="6724" width="11.5703125" style="58" bestFit="1" customWidth="1"/>
    <col min="6725" max="6725" width="7" style="58" customWidth="1"/>
    <col min="6726" max="6726" width="8.85546875" style="58"/>
    <col min="6727" max="6727" width="11.28515625" style="58" bestFit="1" customWidth="1"/>
    <col min="6728" max="6967" width="8.85546875" style="58"/>
    <col min="6968" max="6968" width="5.28515625" style="58" customWidth="1"/>
    <col min="6969" max="6969" width="33.7109375" style="58" customWidth="1"/>
    <col min="6970" max="6970" width="11.5703125" style="58" bestFit="1" customWidth="1"/>
    <col min="6971" max="6971" width="6" style="58" customWidth="1"/>
    <col min="6972" max="6972" width="11.5703125" style="58" bestFit="1" customWidth="1"/>
    <col min="6973" max="6973" width="6.28515625" style="58" customWidth="1"/>
    <col min="6974" max="6974" width="11.5703125" style="58" bestFit="1" customWidth="1"/>
    <col min="6975" max="6975" width="6" style="58" customWidth="1"/>
    <col min="6976" max="6976" width="11.5703125" style="58" bestFit="1" customWidth="1"/>
    <col min="6977" max="6977" width="6.28515625" style="58" customWidth="1"/>
    <col min="6978" max="6978" width="11.5703125" style="58" bestFit="1" customWidth="1"/>
    <col min="6979" max="6979" width="6" style="58" customWidth="1"/>
    <col min="6980" max="6980" width="11.5703125" style="58" bestFit="1" customWidth="1"/>
    <col min="6981" max="6981" width="7" style="58" customWidth="1"/>
    <col min="6982" max="6982" width="8.85546875" style="58"/>
    <col min="6983" max="6983" width="11.28515625" style="58" bestFit="1" customWidth="1"/>
    <col min="6984" max="7223" width="8.85546875" style="58"/>
    <col min="7224" max="7224" width="5.28515625" style="58" customWidth="1"/>
    <col min="7225" max="7225" width="33.7109375" style="58" customWidth="1"/>
    <col min="7226" max="7226" width="11.5703125" style="58" bestFit="1" customWidth="1"/>
    <col min="7227" max="7227" width="6" style="58" customWidth="1"/>
    <col min="7228" max="7228" width="11.5703125" style="58" bestFit="1" customWidth="1"/>
    <col min="7229" max="7229" width="6.28515625" style="58" customWidth="1"/>
    <col min="7230" max="7230" width="11.5703125" style="58" bestFit="1" customWidth="1"/>
    <col min="7231" max="7231" width="6" style="58" customWidth="1"/>
    <col min="7232" max="7232" width="11.5703125" style="58" bestFit="1" customWidth="1"/>
    <col min="7233" max="7233" width="6.28515625" style="58" customWidth="1"/>
    <col min="7234" max="7234" width="11.5703125" style="58" bestFit="1" customWidth="1"/>
    <col min="7235" max="7235" width="6" style="58" customWidth="1"/>
    <col min="7236" max="7236" width="11.5703125" style="58" bestFit="1" customWidth="1"/>
    <col min="7237" max="7237" width="7" style="58" customWidth="1"/>
    <col min="7238" max="7238" width="8.85546875" style="58"/>
    <col min="7239" max="7239" width="11.28515625" style="58" bestFit="1" customWidth="1"/>
    <col min="7240" max="7479" width="8.85546875" style="58"/>
    <col min="7480" max="7480" width="5.28515625" style="58" customWidth="1"/>
    <col min="7481" max="7481" width="33.7109375" style="58" customWidth="1"/>
    <col min="7482" max="7482" width="11.5703125" style="58" bestFit="1" customWidth="1"/>
    <col min="7483" max="7483" width="6" style="58" customWidth="1"/>
    <col min="7484" max="7484" width="11.5703125" style="58" bestFit="1" customWidth="1"/>
    <col min="7485" max="7485" width="6.28515625" style="58" customWidth="1"/>
    <col min="7486" max="7486" width="11.5703125" style="58" bestFit="1" customWidth="1"/>
    <col min="7487" max="7487" width="6" style="58" customWidth="1"/>
    <col min="7488" max="7488" width="11.5703125" style="58" bestFit="1" customWidth="1"/>
    <col min="7489" max="7489" width="6.28515625" style="58" customWidth="1"/>
    <col min="7490" max="7490" width="11.5703125" style="58" bestFit="1" customWidth="1"/>
    <col min="7491" max="7491" width="6" style="58" customWidth="1"/>
    <col min="7492" max="7492" width="11.5703125" style="58" bestFit="1" customWidth="1"/>
    <col min="7493" max="7493" width="7" style="58" customWidth="1"/>
    <col min="7494" max="7494" width="8.85546875" style="58"/>
    <col min="7495" max="7495" width="11.28515625" style="58" bestFit="1" customWidth="1"/>
    <col min="7496" max="7735" width="8.85546875" style="58"/>
    <col min="7736" max="7736" width="5.28515625" style="58" customWidth="1"/>
    <col min="7737" max="7737" width="33.7109375" style="58" customWidth="1"/>
    <col min="7738" max="7738" width="11.5703125" style="58" bestFit="1" customWidth="1"/>
    <col min="7739" max="7739" width="6" style="58" customWidth="1"/>
    <col min="7740" max="7740" width="11.5703125" style="58" bestFit="1" customWidth="1"/>
    <col min="7741" max="7741" width="6.28515625" style="58" customWidth="1"/>
    <col min="7742" max="7742" width="11.5703125" style="58" bestFit="1" customWidth="1"/>
    <col min="7743" max="7743" width="6" style="58" customWidth="1"/>
    <col min="7744" max="7744" width="11.5703125" style="58" bestFit="1" customWidth="1"/>
    <col min="7745" max="7745" width="6.28515625" style="58" customWidth="1"/>
    <col min="7746" max="7746" width="11.5703125" style="58" bestFit="1" customWidth="1"/>
    <col min="7747" max="7747" width="6" style="58" customWidth="1"/>
    <col min="7748" max="7748" width="11.5703125" style="58" bestFit="1" customWidth="1"/>
    <col min="7749" max="7749" width="7" style="58" customWidth="1"/>
    <col min="7750" max="7750" width="8.85546875" style="58"/>
    <col min="7751" max="7751" width="11.28515625" style="58" bestFit="1" customWidth="1"/>
    <col min="7752" max="7991" width="8.85546875" style="58"/>
    <col min="7992" max="7992" width="5.28515625" style="58" customWidth="1"/>
    <col min="7993" max="7993" width="33.7109375" style="58" customWidth="1"/>
    <col min="7994" max="7994" width="11.5703125" style="58" bestFit="1" customWidth="1"/>
    <col min="7995" max="7995" width="6" style="58" customWidth="1"/>
    <col min="7996" max="7996" width="11.5703125" style="58" bestFit="1" customWidth="1"/>
    <col min="7997" max="7997" width="6.28515625" style="58" customWidth="1"/>
    <col min="7998" max="7998" width="11.5703125" style="58" bestFit="1" customWidth="1"/>
    <col min="7999" max="7999" width="6" style="58" customWidth="1"/>
    <col min="8000" max="8000" width="11.5703125" style="58" bestFit="1" customWidth="1"/>
    <col min="8001" max="8001" width="6.28515625" style="58" customWidth="1"/>
    <col min="8002" max="8002" width="11.5703125" style="58" bestFit="1" customWidth="1"/>
    <col min="8003" max="8003" width="6" style="58" customWidth="1"/>
    <col min="8004" max="8004" width="11.5703125" style="58" bestFit="1" customWidth="1"/>
    <col min="8005" max="8005" width="7" style="58" customWidth="1"/>
    <col min="8006" max="8006" width="8.85546875" style="58"/>
    <col min="8007" max="8007" width="11.28515625" style="58" bestFit="1" customWidth="1"/>
    <col min="8008" max="8247" width="8.85546875" style="58"/>
    <col min="8248" max="8248" width="5.28515625" style="58" customWidth="1"/>
    <col min="8249" max="8249" width="33.7109375" style="58" customWidth="1"/>
    <col min="8250" max="8250" width="11.5703125" style="58" bestFit="1" customWidth="1"/>
    <col min="8251" max="8251" width="6" style="58" customWidth="1"/>
    <col min="8252" max="8252" width="11.5703125" style="58" bestFit="1" customWidth="1"/>
    <col min="8253" max="8253" width="6.28515625" style="58" customWidth="1"/>
    <col min="8254" max="8254" width="11.5703125" style="58" bestFit="1" customWidth="1"/>
    <col min="8255" max="8255" width="6" style="58" customWidth="1"/>
    <col min="8256" max="8256" width="11.5703125" style="58" bestFit="1" customWidth="1"/>
    <col min="8257" max="8257" width="6.28515625" style="58" customWidth="1"/>
    <col min="8258" max="8258" width="11.5703125" style="58" bestFit="1" customWidth="1"/>
    <col min="8259" max="8259" width="6" style="58" customWidth="1"/>
    <col min="8260" max="8260" width="11.5703125" style="58" bestFit="1" customWidth="1"/>
    <col min="8261" max="8261" width="7" style="58" customWidth="1"/>
    <col min="8262" max="8262" width="8.85546875" style="58"/>
    <col min="8263" max="8263" width="11.28515625" style="58" bestFit="1" customWidth="1"/>
    <col min="8264" max="8503" width="8.85546875" style="58"/>
    <col min="8504" max="8504" width="5.28515625" style="58" customWidth="1"/>
    <col min="8505" max="8505" width="33.7109375" style="58" customWidth="1"/>
    <col min="8506" max="8506" width="11.5703125" style="58" bestFit="1" customWidth="1"/>
    <col min="8507" max="8507" width="6" style="58" customWidth="1"/>
    <col min="8508" max="8508" width="11.5703125" style="58" bestFit="1" customWidth="1"/>
    <col min="8509" max="8509" width="6.28515625" style="58" customWidth="1"/>
    <col min="8510" max="8510" width="11.5703125" style="58" bestFit="1" customWidth="1"/>
    <col min="8511" max="8511" width="6" style="58" customWidth="1"/>
    <col min="8512" max="8512" width="11.5703125" style="58" bestFit="1" customWidth="1"/>
    <col min="8513" max="8513" width="6.28515625" style="58" customWidth="1"/>
    <col min="8514" max="8514" width="11.5703125" style="58" bestFit="1" customWidth="1"/>
    <col min="8515" max="8515" width="6" style="58" customWidth="1"/>
    <col min="8516" max="8516" width="11.5703125" style="58" bestFit="1" customWidth="1"/>
    <col min="8517" max="8517" width="7" style="58" customWidth="1"/>
    <col min="8518" max="8518" width="8.85546875" style="58"/>
    <col min="8519" max="8519" width="11.28515625" style="58" bestFit="1" customWidth="1"/>
    <col min="8520" max="8759" width="8.85546875" style="58"/>
    <col min="8760" max="8760" width="5.28515625" style="58" customWidth="1"/>
    <col min="8761" max="8761" width="33.7109375" style="58" customWidth="1"/>
    <col min="8762" max="8762" width="11.5703125" style="58" bestFit="1" customWidth="1"/>
    <col min="8763" max="8763" width="6" style="58" customWidth="1"/>
    <col min="8764" max="8764" width="11.5703125" style="58" bestFit="1" customWidth="1"/>
    <col min="8765" max="8765" width="6.28515625" style="58" customWidth="1"/>
    <col min="8766" max="8766" width="11.5703125" style="58" bestFit="1" customWidth="1"/>
    <col min="8767" max="8767" width="6" style="58" customWidth="1"/>
    <col min="8768" max="8768" width="11.5703125" style="58" bestFit="1" customWidth="1"/>
    <col min="8769" max="8769" width="6.28515625" style="58" customWidth="1"/>
    <col min="8770" max="8770" width="11.5703125" style="58" bestFit="1" customWidth="1"/>
    <col min="8771" max="8771" width="6" style="58" customWidth="1"/>
    <col min="8772" max="8772" width="11.5703125" style="58" bestFit="1" customWidth="1"/>
    <col min="8773" max="8773" width="7" style="58" customWidth="1"/>
    <col min="8774" max="8774" width="8.85546875" style="58"/>
    <col min="8775" max="8775" width="11.28515625" style="58" bestFit="1" customWidth="1"/>
    <col min="8776" max="9015" width="8.85546875" style="58"/>
    <col min="9016" max="9016" width="5.28515625" style="58" customWidth="1"/>
    <col min="9017" max="9017" width="33.7109375" style="58" customWidth="1"/>
    <col min="9018" max="9018" width="11.5703125" style="58" bestFit="1" customWidth="1"/>
    <col min="9019" max="9019" width="6" style="58" customWidth="1"/>
    <col min="9020" max="9020" width="11.5703125" style="58" bestFit="1" customWidth="1"/>
    <col min="9021" max="9021" width="6.28515625" style="58" customWidth="1"/>
    <col min="9022" max="9022" width="11.5703125" style="58" bestFit="1" customWidth="1"/>
    <col min="9023" max="9023" width="6" style="58" customWidth="1"/>
    <col min="9024" max="9024" width="11.5703125" style="58" bestFit="1" customWidth="1"/>
    <col min="9025" max="9025" width="6.28515625" style="58" customWidth="1"/>
    <col min="9026" max="9026" width="11.5703125" style="58" bestFit="1" customWidth="1"/>
    <col min="9027" max="9027" width="6" style="58" customWidth="1"/>
    <col min="9028" max="9028" width="11.5703125" style="58" bestFit="1" customWidth="1"/>
    <col min="9029" max="9029" width="7" style="58" customWidth="1"/>
    <col min="9030" max="9030" width="8.85546875" style="58"/>
    <col min="9031" max="9031" width="11.28515625" style="58" bestFit="1" customWidth="1"/>
    <col min="9032" max="9271" width="8.85546875" style="58"/>
    <col min="9272" max="9272" width="5.28515625" style="58" customWidth="1"/>
    <col min="9273" max="9273" width="33.7109375" style="58" customWidth="1"/>
    <col min="9274" max="9274" width="11.5703125" style="58" bestFit="1" customWidth="1"/>
    <col min="9275" max="9275" width="6" style="58" customWidth="1"/>
    <col min="9276" max="9276" width="11.5703125" style="58" bestFit="1" customWidth="1"/>
    <col min="9277" max="9277" width="6.28515625" style="58" customWidth="1"/>
    <col min="9278" max="9278" width="11.5703125" style="58" bestFit="1" customWidth="1"/>
    <col min="9279" max="9279" width="6" style="58" customWidth="1"/>
    <col min="9280" max="9280" width="11.5703125" style="58" bestFit="1" customWidth="1"/>
    <col min="9281" max="9281" width="6.28515625" style="58" customWidth="1"/>
    <col min="9282" max="9282" width="11.5703125" style="58" bestFit="1" customWidth="1"/>
    <col min="9283" max="9283" width="6" style="58" customWidth="1"/>
    <col min="9284" max="9284" width="11.5703125" style="58" bestFit="1" customWidth="1"/>
    <col min="9285" max="9285" width="7" style="58" customWidth="1"/>
    <col min="9286" max="9286" width="8.85546875" style="58"/>
    <col min="9287" max="9287" width="11.28515625" style="58" bestFit="1" customWidth="1"/>
    <col min="9288" max="9527" width="8.85546875" style="58"/>
    <col min="9528" max="9528" width="5.28515625" style="58" customWidth="1"/>
    <col min="9529" max="9529" width="33.7109375" style="58" customWidth="1"/>
    <col min="9530" max="9530" width="11.5703125" style="58" bestFit="1" customWidth="1"/>
    <col min="9531" max="9531" width="6" style="58" customWidth="1"/>
    <col min="9532" max="9532" width="11.5703125" style="58" bestFit="1" customWidth="1"/>
    <col min="9533" max="9533" width="6.28515625" style="58" customWidth="1"/>
    <col min="9534" max="9534" width="11.5703125" style="58" bestFit="1" customWidth="1"/>
    <col min="9535" max="9535" width="6" style="58" customWidth="1"/>
    <col min="9536" max="9536" width="11.5703125" style="58" bestFit="1" customWidth="1"/>
    <col min="9537" max="9537" width="6.28515625" style="58" customWidth="1"/>
    <col min="9538" max="9538" width="11.5703125" style="58" bestFit="1" customWidth="1"/>
    <col min="9539" max="9539" width="6" style="58" customWidth="1"/>
    <col min="9540" max="9540" width="11.5703125" style="58" bestFit="1" customWidth="1"/>
    <col min="9541" max="9541" width="7" style="58" customWidth="1"/>
    <col min="9542" max="9542" width="8.85546875" style="58"/>
    <col min="9543" max="9543" width="11.28515625" style="58" bestFit="1" customWidth="1"/>
    <col min="9544" max="9783" width="8.85546875" style="58"/>
    <col min="9784" max="9784" width="5.28515625" style="58" customWidth="1"/>
    <col min="9785" max="9785" width="33.7109375" style="58" customWidth="1"/>
    <col min="9786" max="9786" width="11.5703125" style="58" bestFit="1" customWidth="1"/>
    <col min="9787" max="9787" width="6" style="58" customWidth="1"/>
    <col min="9788" max="9788" width="11.5703125" style="58" bestFit="1" customWidth="1"/>
    <col min="9789" max="9789" width="6.28515625" style="58" customWidth="1"/>
    <col min="9790" max="9790" width="11.5703125" style="58" bestFit="1" customWidth="1"/>
    <col min="9791" max="9791" width="6" style="58" customWidth="1"/>
    <col min="9792" max="9792" width="11.5703125" style="58" bestFit="1" customWidth="1"/>
    <col min="9793" max="9793" width="6.28515625" style="58" customWidth="1"/>
    <col min="9794" max="9794" width="11.5703125" style="58" bestFit="1" customWidth="1"/>
    <col min="9795" max="9795" width="6" style="58" customWidth="1"/>
    <col min="9796" max="9796" width="11.5703125" style="58" bestFit="1" customWidth="1"/>
    <col min="9797" max="9797" width="7" style="58" customWidth="1"/>
    <col min="9798" max="9798" width="8.85546875" style="58"/>
    <col min="9799" max="9799" width="11.28515625" style="58" bestFit="1" customWidth="1"/>
    <col min="9800" max="10039" width="8.85546875" style="58"/>
    <col min="10040" max="10040" width="5.28515625" style="58" customWidth="1"/>
    <col min="10041" max="10041" width="33.7109375" style="58" customWidth="1"/>
    <col min="10042" max="10042" width="11.5703125" style="58" bestFit="1" customWidth="1"/>
    <col min="10043" max="10043" width="6" style="58" customWidth="1"/>
    <col min="10044" max="10044" width="11.5703125" style="58" bestFit="1" customWidth="1"/>
    <col min="10045" max="10045" width="6.28515625" style="58" customWidth="1"/>
    <col min="10046" max="10046" width="11.5703125" style="58" bestFit="1" customWidth="1"/>
    <col min="10047" max="10047" width="6" style="58" customWidth="1"/>
    <col min="10048" max="10048" width="11.5703125" style="58" bestFit="1" customWidth="1"/>
    <col min="10049" max="10049" width="6.28515625" style="58" customWidth="1"/>
    <col min="10050" max="10050" width="11.5703125" style="58" bestFit="1" customWidth="1"/>
    <col min="10051" max="10051" width="6" style="58" customWidth="1"/>
    <col min="10052" max="10052" width="11.5703125" style="58" bestFit="1" customWidth="1"/>
    <col min="10053" max="10053" width="7" style="58" customWidth="1"/>
    <col min="10054" max="10054" width="8.85546875" style="58"/>
    <col min="10055" max="10055" width="11.28515625" style="58" bestFit="1" customWidth="1"/>
    <col min="10056" max="10295" width="8.85546875" style="58"/>
    <col min="10296" max="10296" width="5.28515625" style="58" customWidth="1"/>
    <col min="10297" max="10297" width="33.7109375" style="58" customWidth="1"/>
    <col min="10298" max="10298" width="11.5703125" style="58" bestFit="1" customWidth="1"/>
    <col min="10299" max="10299" width="6" style="58" customWidth="1"/>
    <col min="10300" max="10300" width="11.5703125" style="58" bestFit="1" customWidth="1"/>
    <col min="10301" max="10301" width="6.28515625" style="58" customWidth="1"/>
    <col min="10302" max="10302" width="11.5703125" style="58" bestFit="1" customWidth="1"/>
    <col min="10303" max="10303" width="6" style="58" customWidth="1"/>
    <col min="10304" max="10304" width="11.5703125" style="58" bestFit="1" customWidth="1"/>
    <col min="10305" max="10305" width="6.28515625" style="58" customWidth="1"/>
    <col min="10306" max="10306" width="11.5703125" style="58" bestFit="1" customWidth="1"/>
    <col min="10307" max="10307" width="6" style="58" customWidth="1"/>
    <col min="10308" max="10308" width="11.5703125" style="58" bestFit="1" customWidth="1"/>
    <col min="10309" max="10309" width="7" style="58" customWidth="1"/>
    <col min="10310" max="10310" width="8.85546875" style="58"/>
    <col min="10311" max="10311" width="11.28515625" style="58" bestFit="1" customWidth="1"/>
    <col min="10312" max="10551" width="8.85546875" style="58"/>
    <col min="10552" max="10552" width="5.28515625" style="58" customWidth="1"/>
    <col min="10553" max="10553" width="33.7109375" style="58" customWidth="1"/>
    <col min="10554" max="10554" width="11.5703125" style="58" bestFit="1" customWidth="1"/>
    <col min="10555" max="10555" width="6" style="58" customWidth="1"/>
    <col min="10556" max="10556" width="11.5703125" style="58" bestFit="1" customWidth="1"/>
    <col min="10557" max="10557" width="6.28515625" style="58" customWidth="1"/>
    <col min="10558" max="10558" width="11.5703125" style="58" bestFit="1" customWidth="1"/>
    <col min="10559" max="10559" width="6" style="58" customWidth="1"/>
    <col min="10560" max="10560" width="11.5703125" style="58" bestFit="1" customWidth="1"/>
    <col min="10561" max="10561" width="6.28515625" style="58" customWidth="1"/>
    <col min="10562" max="10562" width="11.5703125" style="58" bestFit="1" customWidth="1"/>
    <col min="10563" max="10563" width="6" style="58" customWidth="1"/>
    <col min="10564" max="10564" width="11.5703125" style="58" bestFit="1" customWidth="1"/>
    <col min="10565" max="10565" width="7" style="58" customWidth="1"/>
    <col min="10566" max="10566" width="8.85546875" style="58"/>
    <col min="10567" max="10567" width="11.28515625" style="58" bestFit="1" customWidth="1"/>
    <col min="10568" max="10807" width="8.85546875" style="58"/>
    <col min="10808" max="10808" width="5.28515625" style="58" customWidth="1"/>
    <col min="10809" max="10809" width="33.7109375" style="58" customWidth="1"/>
    <col min="10810" max="10810" width="11.5703125" style="58" bestFit="1" customWidth="1"/>
    <col min="10811" max="10811" width="6" style="58" customWidth="1"/>
    <col min="10812" max="10812" width="11.5703125" style="58" bestFit="1" customWidth="1"/>
    <col min="10813" max="10813" width="6.28515625" style="58" customWidth="1"/>
    <col min="10814" max="10814" width="11.5703125" style="58" bestFit="1" customWidth="1"/>
    <col min="10815" max="10815" width="6" style="58" customWidth="1"/>
    <col min="10816" max="10816" width="11.5703125" style="58" bestFit="1" customWidth="1"/>
    <col min="10817" max="10817" width="6.28515625" style="58" customWidth="1"/>
    <col min="10818" max="10818" width="11.5703125" style="58" bestFit="1" customWidth="1"/>
    <col min="10819" max="10819" width="6" style="58" customWidth="1"/>
    <col min="10820" max="10820" width="11.5703125" style="58" bestFit="1" customWidth="1"/>
    <col min="10821" max="10821" width="7" style="58" customWidth="1"/>
    <col min="10822" max="10822" width="8.85546875" style="58"/>
    <col min="10823" max="10823" width="11.28515625" style="58" bestFit="1" customWidth="1"/>
    <col min="10824" max="11063" width="8.85546875" style="58"/>
    <col min="11064" max="11064" width="5.28515625" style="58" customWidth="1"/>
    <col min="11065" max="11065" width="33.7109375" style="58" customWidth="1"/>
    <col min="11066" max="11066" width="11.5703125" style="58" bestFit="1" customWidth="1"/>
    <col min="11067" max="11067" width="6" style="58" customWidth="1"/>
    <col min="11068" max="11068" width="11.5703125" style="58" bestFit="1" customWidth="1"/>
    <col min="11069" max="11069" width="6.28515625" style="58" customWidth="1"/>
    <col min="11070" max="11070" width="11.5703125" style="58" bestFit="1" customWidth="1"/>
    <col min="11071" max="11071" width="6" style="58" customWidth="1"/>
    <col min="11072" max="11072" width="11.5703125" style="58" bestFit="1" customWidth="1"/>
    <col min="11073" max="11073" width="6.28515625" style="58" customWidth="1"/>
    <col min="11074" max="11074" width="11.5703125" style="58" bestFit="1" customWidth="1"/>
    <col min="11075" max="11075" width="6" style="58" customWidth="1"/>
    <col min="11076" max="11076" width="11.5703125" style="58" bestFit="1" customWidth="1"/>
    <col min="11077" max="11077" width="7" style="58" customWidth="1"/>
    <col min="11078" max="11078" width="8.85546875" style="58"/>
    <col min="11079" max="11079" width="11.28515625" style="58" bestFit="1" customWidth="1"/>
    <col min="11080" max="11319" width="8.85546875" style="58"/>
    <col min="11320" max="11320" width="5.28515625" style="58" customWidth="1"/>
    <col min="11321" max="11321" width="33.7109375" style="58" customWidth="1"/>
    <col min="11322" max="11322" width="11.5703125" style="58" bestFit="1" customWidth="1"/>
    <col min="11323" max="11323" width="6" style="58" customWidth="1"/>
    <col min="11324" max="11324" width="11.5703125" style="58" bestFit="1" customWidth="1"/>
    <col min="11325" max="11325" width="6.28515625" style="58" customWidth="1"/>
    <col min="11326" max="11326" width="11.5703125" style="58" bestFit="1" customWidth="1"/>
    <col min="11327" max="11327" width="6" style="58" customWidth="1"/>
    <col min="11328" max="11328" width="11.5703125" style="58" bestFit="1" customWidth="1"/>
    <col min="11329" max="11329" width="6.28515625" style="58" customWidth="1"/>
    <col min="11330" max="11330" width="11.5703125" style="58" bestFit="1" customWidth="1"/>
    <col min="11331" max="11331" width="6" style="58" customWidth="1"/>
    <col min="11332" max="11332" width="11.5703125" style="58" bestFit="1" customWidth="1"/>
    <col min="11333" max="11333" width="7" style="58" customWidth="1"/>
    <col min="11334" max="11334" width="8.85546875" style="58"/>
    <col min="11335" max="11335" width="11.28515625" style="58" bestFit="1" customWidth="1"/>
    <col min="11336" max="11575" width="8.85546875" style="58"/>
    <col min="11576" max="11576" width="5.28515625" style="58" customWidth="1"/>
    <col min="11577" max="11577" width="33.7109375" style="58" customWidth="1"/>
    <col min="11578" max="11578" width="11.5703125" style="58" bestFit="1" customWidth="1"/>
    <col min="11579" max="11579" width="6" style="58" customWidth="1"/>
    <col min="11580" max="11580" width="11.5703125" style="58" bestFit="1" customWidth="1"/>
    <col min="11581" max="11581" width="6.28515625" style="58" customWidth="1"/>
    <col min="11582" max="11582" width="11.5703125" style="58" bestFit="1" customWidth="1"/>
    <col min="11583" max="11583" width="6" style="58" customWidth="1"/>
    <col min="11584" max="11584" width="11.5703125" style="58" bestFit="1" customWidth="1"/>
    <col min="11585" max="11585" width="6.28515625" style="58" customWidth="1"/>
    <col min="11586" max="11586" width="11.5703125" style="58" bestFit="1" customWidth="1"/>
    <col min="11587" max="11587" width="6" style="58" customWidth="1"/>
    <col min="11588" max="11588" width="11.5703125" style="58" bestFit="1" customWidth="1"/>
    <col min="11589" max="11589" width="7" style="58" customWidth="1"/>
    <col min="11590" max="11590" width="8.85546875" style="58"/>
    <col min="11591" max="11591" width="11.28515625" style="58" bestFit="1" customWidth="1"/>
    <col min="11592" max="11831" width="8.85546875" style="58"/>
    <col min="11832" max="11832" width="5.28515625" style="58" customWidth="1"/>
    <col min="11833" max="11833" width="33.7109375" style="58" customWidth="1"/>
    <col min="11834" max="11834" width="11.5703125" style="58" bestFit="1" customWidth="1"/>
    <col min="11835" max="11835" width="6" style="58" customWidth="1"/>
    <col min="11836" max="11836" width="11.5703125" style="58" bestFit="1" customWidth="1"/>
    <col min="11837" max="11837" width="6.28515625" style="58" customWidth="1"/>
    <col min="11838" max="11838" width="11.5703125" style="58" bestFit="1" customWidth="1"/>
    <col min="11839" max="11839" width="6" style="58" customWidth="1"/>
    <col min="11840" max="11840" width="11.5703125" style="58" bestFit="1" customWidth="1"/>
    <col min="11841" max="11841" width="6.28515625" style="58" customWidth="1"/>
    <col min="11842" max="11842" width="11.5703125" style="58" bestFit="1" customWidth="1"/>
    <col min="11843" max="11843" width="6" style="58" customWidth="1"/>
    <col min="11844" max="11844" width="11.5703125" style="58" bestFit="1" customWidth="1"/>
    <col min="11845" max="11845" width="7" style="58" customWidth="1"/>
    <col min="11846" max="11846" width="8.85546875" style="58"/>
    <col min="11847" max="11847" width="11.28515625" style="58" bestFit="1" customWidth="1"/>
    <col min="11848" max="12087" width="8.85546875" style="58"/>
    <col min="12088" max="12088" width="5.28515625" style="58" customWidth="1"/>
    <col min="12089" max="12089" width="33.7109375" style="58" customWidth="1"/>
    <col min="12090" max="12090" width="11.5703125" style="58" bestFit="1" customWidth="1"/>
    <col min="12091" max="12091" width="6" style="58" customWidth="1"/>
    <col min="12092" max="12092" width="11.5703125" style="58" bestFit="1" customWidth="1"/>
    <col min="12093" max="12093" width="6.28515625" style="58" customWidth="1"/>
    <col min="12094" max="12094" width="11.5703125" style="58" bestFit="1" customWidth="1"/>
    <col min="12095" max="12095" width="6" style="58" customWidth="1"/>
    <col min="12096" max="12096" width="11.5703125" style="58" bestFit="1" customWidth="1"/>
    <col min="12097" max="12097" width="6.28515625" style="58" customWidth="1"/>
    <col min="12098" max="12098" width="11.5703125" style="58" bestFit="1" customWidth="1"/>
    <col min="12099" max="12099" width="6" style="58" customWidth="1"/>
    <col min="12100" max="12100" width="11.5703125" style="58" bestFit="1" customWidth="1"/>
    <col min="12101" max="12101" width="7" style="58" customWidth="1"/>
    <col min="12102" max="12102" width="8.85546875" style="58"/>
    <col min="12103" max="12103" width="11.28515625" style="58" bestFit="1" customWidth="1"/>
    <col min="12104" max="12343" width="8.85546875" style="58"/>
    <col min="12344" max="12344" width="5.28515625" style="58" customWidth="1"/>
    <col min="12345" max="12345" width="33.7109375" style="58" customWidth="1"/>
    <col min="12346" max="12346" width="11.5703125" style="58" bestFit="1" customWidth="1"/>
    <col min="12347" max="12347" width="6" style="58" customWidth="1"/>
    <col min="12348" max="12348" width="11.5703125" style="58" bestFit="1" customWidth="1"/>
    <col min="12349" max="12349" width="6.28515625" style="58" customWidth="1"/>
    <col min="12350" max="12350" width="11.5703125" style="58" bestFit="1" customWidth="1"/>
    <col min="12351" max="12351" width="6" style="58" customWidth="1"/>
    <col min="12352" max="12352" width="11.5703125" style="58" bestFit="1" customWidth="1"/>
    <col min="12353" max="12353" width="6.28515625" style="58" customWidth="1"/>
    <col min="12354" max="12354" width="11.5703125" style="58" bestFit="1" customWidth="1"/>
    <col min="12355" max="12355" width="6" style="58" customWidth="1"/>
    <col min="12356" max="12356" width="11.5703125" style="58" bestFit="1" customWidth="1"/>
    <col min="12357" max="12357" width="7" style="58" customWidth="1"/>
    <col min="12358" max="12358" width="8.85546875" style="58"/>
    <col min="12359" max="12359" width="11.28515625" style="58" bestFit="1" customWidth="1"/>
    <col min="12360" max="12599" width="8.85546875" style="58"/>
    <col min="12600" max="12600" width="5.28515625" style="58" customWidth="1"/>
    <col min="12601" max="12601" width="33.7109375" style="58" customWidth="1"/>
    <col min="12602" max="12602" width="11.5703125" style="58" bestFit="1" customWidth="1"/>
    <col min="12603" max="12603" width="6" style="58" customWidth="1"/>
    <col min="12604" max="12604" width="11.5703125" style="58" bestFit="1" customWidth="1"/>
    <col min="12605" max="12605" width="6.28515625" style="58" customWidth="1"/>
    <col min="12606" max="12606" width="11.5703125" style="58" bestFit="1" customWidth="1"/>
    <col min="12607" max="12607" width="6" style="58" customWidth="1"/>
    <col min="12608" max="12608" width="11.5703125" style="58" bestFit="1" customWidth="1"/>
    <col min="12609" max="12609" width="6.28515625" style="58" customWidth="1"/>
    <col min="12610" max="12610" width="11.5703125" style="58" bestFit="1" customWidth="1"/>
    <col min="12611" max="12611" width="6" style="58" customWidth="1"/>
    <col min="12612" max="12612" width="11.5703125" style="58" bestFit="1" customWidth="1"/>
    <col min="12613" max="12613" width="7" style="58" customWidth="1"/>
    <col min="12614" max="12614" width="8.85546875" style="58"/>
    <col min="12615" max="12615" width="11.28515625" style="58" bestFit="1" customWidth="1"/>
    <col min="12616" max="12855" width="8.85546875" style="58"/>
    <col min="12856" max="12856" width="5.28515625" style="58" customWidth="1"/>
    <col min="12857" max="12857" width="33.7109375" style="58" customWidth="1"/>
    <col min="12858" max="12858" width="11.5703125" style="58" bestFit="1" customWidth="1"/>
    <col min="12859" max="12859" width="6" style="58" customWidth="1"/>
    <col min="12860" max="12860" width="11.5703125" style="58" bestFit="1" customWidth="1"/>
    <col min="12861" max="12861" width="6.28515625" style="58" customWidth="1"/>
    <col min="12862" max="12862" width="11.5703125" style="58" bestFit="1" customWidth="1"/>
    <col min="12863" max="12863" width="6" style="58" customWidth="1"/>
    <col min="12864" max="12864" width="11.5703125" style="58" bestFit="1" customWidth="1"/>
    <col min="12865" max="12865" width="6.28515625" style="58" customWidth="1"/>
    <col min="12866" max="12866" width="11.5703125" style="58" bestFit="1" customWidth="1"/>
    <col min="12867" max="12867" width="6" style="58" customWidth="1"/>
    <col min="12868" max="12868" width="11.5703125" style="58" bestFit="1" customWidth="1"/>
    <col min="12869" max="12869" width="7" style="58" customWidth="1"/>
    <col min="12870" max="12870" width="8.85546875" style="58"/>
    <col min="12871" max="12871" width="11.28515625" style="58" bestFit="1" customWidth="1"/>
    <col min="12872" max="13111" width="8.85546875" style="58"/>
    <col min="13112" max="13112" width="5.28515625" style="58" customWidth="1"/>
    <col min="13113" max="13113" width="33.7109375" style="58" customWidth="1"/>
    <col min="13114" max="13114" width="11.5703125" style="58" bestFit="1" customWidth="1"/>
    <col min="13115" max="13115" width="6" style="58" customWidth="1"/>
    <col min="13116" max="13116" width="11.5703125" style="58" bestFit="1" customWidth="1"/>
    <col min="13117" max="13117" width="6.28515625" style="58" customWidth="1"/>
    <col min="13118" max="13118" width="11.5703125" style="58" bestFit="1" customWidth="1"/>
    <col min="13119" max="13119" width="6" style="58" customWidth="1"/>
    <col min="13120" max="13120" width="11.5703125" style="58" bestFit="1" customWidth="1"/>
    <col min="13121" max="13121" width="6.28515625" style="58" customWidth="1"/>
    <col min="13122" max="13122" width="11.5703125" style="58" bestFit="1" customWidth="1"/>
    <col min="13123" max="13123" width="6" style="58" customWidth="1"/>
    <col min="13124" max="13124" width="11.5703125" style="58" bestFit="1" customWidth="1"/>
    <col min="13125" max="13125" width="7" style="58" customWidth="1"/>
    <col min="13126" max="13126" width="8.85546875" style="58"/>
    <col min="13127" max="13127" width="11.28515625" style="58" bestFit="1" customWidth="1"/>
    <col min="13128" max="13367" width="8.85546875" style="58"/>
    <col min="13368" max="13368" width="5.28515625" style="58" customWidth="1"/>
    <col min="13369" max="13369" width="33.7109375" style="58" customWidth="1"/>
    <col min="13370" max="13370" width="11.5703125" style="58" bestFit="1" customWidth="1"/>
    <col min="13371" max="13371" width="6" style="58" customWidth="1"/>
    <col min="13372" max="13372" width="11.5703125" style="58" bestFit="1" customWidth="1"/>
    <col min="13373" max="13373" width="6.28515625" style="58" customWidth="1"/>
    <col min="13374" max="13374" width="11.5703125" style="58" bestFit="1" customWidth="1"/>
    <col min="13375" max="13375" width="6" style="58" customWidth="1"/>
    <col min="13376" max="13376" width="11.5703125" style="58" bestFit="1" customWidth="1"/>
    <col min="13377" max="13377" width="6.28515625" style="58" customWidth="1"/>
    <col min="13378" max="13378" width="11.5703125" style="58" bestFit="1" customWidth="1"/>
    <col min="13379" max="13379" width="6" style="58" customWidth="1"/>
    <col min="13380" max="13380" width="11.5703125" style="58" bestFit="1" customWidth="1"/>
    <col min="13381" max="13381" width="7" style="58" customWidth="1"/>
    <col min="13382" max="13382" width="8.85546875" style="58"/>
    <col min="13383" max="13383" width="11.28515625" style="58" bestFit="1" customWidth="1"/>
    <col min="13384" max="13623" width="8.85546875" style="58"/>
    <col min="13624" max="13624" width="5.28515625" style="58" customWidth="1"/>
    <col min="13625" max="13625" width="33.7109375" style="58" customWidth="1"/>
    <col min="13626" max="13626" width="11.5703125" style="58" bestFit="1" customWidth="1"/>
    <col min="13627" max="13627" width="6" style="58" customWidth="1"/>
    <col min="13628" max="13628" width="11.5703125" style="58" bestFit="1" customWidth="1"/>
    <col min="13629" max="13629" width="6.28515625" style="58" customWidth="1"/>
    <col min="13630" max="13630" width="11.5703125" style="58" bestFit="1" customWidth="1"/>
    <col min="13631" max="13631" width="6" style="58" customWidth="1"/>
    <col min="13632" max="13632" width="11.5703125" style="58" bestFit="1" customWidth="1"/>
    <col min="13633" max="13633" width="6.28515625" style="58" customWidth="1"/>
    <col min="13634" max="13634" width="11.5703125" style="58" bestFit="1" customWidth="1"/>
    <col min="13635" max="13635" width="6" style="58" customWidth="1"/>
    <col min="13636" max="13636" width="11.5703125" style="58" bestFit="1" customWidth="1"/>
    <col min="13637" max="13637" width="7" style="58" customWidth="1"/>
    <col min="13638" max="13638" width="8.85546875" style="58"/>
    <col min="13639" max="13639" width="11.28515625" style="58" bestFit="1" customWidth="1"/>
    <col min="13640" max="13879" width="8.85546875" style="58"/>
    <col min="13880" max="13880" width="5.28515625" style="58" customWidth="1"/>
    <col min="13881" max="13881" width="33.7109375" style="58" customWidth="1"/>
    <col min="13882" max="13882" width="11.5703125" style="58" bestFit="1" customWidth="1"/>
    <col min="13883" max="13883" width="6" style="58" customWidth="1"/>
    <col min="13884" max="13884" width="11.5703125" style="58" bestFit="1" customWidth="1"/>
    <col min="13885" max="13885" width="6.28515625" style="58" customWidth="1"/>
    <col min="13886" max="13886" width="11.5703125" style="58" bestFit="1" customWidth="1"/>
    <col min="13887" max="13887" width="6" style="58" customWidth="1"/>
    <col min="13888" max="13888" width="11.5703125" style="58" bestFit="1" customWidth="1"/>
    <col min="13889" max="13889" width="6.28515625" style="58" customWidth="1"/>
    <col min="13890" max="13890" width="11.5703125" style="58" bestFit="1" customWidth="1"/>
    <col min="13891" max="13891" width="6" style="58" customWidth="1"/>
    <col min="13892" max="13892" width="11.5703125" style="58" bestFit="1" customWidth="1"/>
    <col min="13893" max="13893" width="7" style="58" customWidth="1"/>
    <col min="13894" max="13894" width="8.85546875" style="58"/>
    <col min="13895" max="13895" width="11.28515625" style="58" bestFit="1" customWidth="1"/>
    <col min="13896" max="14135" width="8.85546875" style="58"/>
    <col min="14136" max="14136" width="5.28515625" style="58" customWidth="1"/>
    <col min="14137" max="14137" width="33.7109375" style="58" customWidth="1"/>
    <col min="14138" max="14138" width="11.5703125" style="58" bestFit="1" customWidth="1"/>
    <col min="14139" max="14139" width="6" style="58" customWidth="1"/>
    <col min="14140" max="14140" width="11.5703125" style="58" bestFit="1" customWidth="1"/>
    <col min="14141" max="14141" width="6.28515625" style="58" customWidth="1"/>
    <col min="14142" max="14142" width="11.5703125" style="58" bestFit="1" customWidth="1"/>
    <col min="14143" max="14143" width="6" style="58" customWidth="1"/>
    <col min="14144" max="14144" width="11.5703125" style="58" bestFit="1" customWidth="1"/>
    <col min="14145" max="14145" width="6.28515625" style="58" customWidth="1"/>
    <col min="14146" max="14146" width="11.5703125" style="58" bestFit="1" customWidth="1"/>
    <col min="14147" max="14147" width="6" style="58" customWidth="1"/>
    <col min="14148" max="14148" width="11.5703125" style="58" bestFit="1" customWidth="1"/>
    <col min="14149" max="14149" width="7" style="58" customWidth="1"/>
    <col min="14150" max="14150" width="8.85546875" style="58"/>
    <col min="14151" max="14151" width="11.28515625" style="58" bestFit="1" customWidth="1"/>
    <col min="14152" max="14391" width="8.85546875" style="58"/>
    <col min="14392" max="14392" width="5.28515625" style="58" customWidth="1"/>
    <col min="14393" max="14393" width="33.7109375" style="58" customWidth="1"/>
    <col min="14394" max="14394" width="11.5703125" style="58" bestFit="1" customWidth="1"/>
    <col min="14395" max="14395" width="6" style="58" customWidth="1"/>
    <col min="14396" max="14396" width="11.5703125" style="58" bestFit="1" customWidth="1"/>
    <col min="14397" max="14397" width="6.28515625" style="58" customWidth="1"/>
    <col min="14398" max="14398" width="11.5703125" style="58" bestFit="1" customWidth="1"/>
    <col min="14399" max="14399" width="6" style="58" customWidth="1"/>
    <col min="14400" max="14400" width="11.5703125" style="58" bestFit="1" customWidth="1"/>
    <col min="14401" max="14401" width="6.28515625" style="58" customWidth="1"/>
    <col min="14402" max="14402" width="11.5703125" style="58" bestFit="1" customWidth="1"/>
    <col min="14403" max="14403" width="6" style="58" customWidth="1"/>
    <col min="14404" max="14404" width="11.5703125" style="58" bestFit="1" customWidth="1"/>
    <col min="14405" max="14405" width="7" style="58" customWidth="1"/>
    <col min="14406" max="14406" width="8.85546875" style="58"/>
    <col min="14407" max="14407" width="11.28515625" style="58" bestFit="1" customWidth="1"/>
    <col min="14408" max="14647" width="8.85546875" style="58"/>
    <col min="14648" max="14648" width="5.28515625" style="58" customWidth="1"/>
    <col min="14649" max="14649" width="33.7109375" style="58" customWidth="1"/>
    <col min="14650" max="14650" width="11.5703125" style="58" bestFit="1" customWidth="1"/>
    <col min="14651" max="14651" width="6" style="58" customWidth="1"/>
    <col min="14652" max="14652" width="11.5703125" style="58" bestFit="1" customWidth="1"/>
    <col min="14653" max="14653" width="6.28515625" style="58" customWidth="1"/>
    <col min="14654" max="14654" width="11.5703125" style="58" bestFit="1" customWidth="1"/>
    <col min="14655" max="14655" width="6" style="58" customWidth="1"/>
    <col min="14656" max="14656" width="11.5703125" style="58" bestFit="1" customWidth="1"/>
    <col min="14657" max="14657" width="6.28515625" style="58" customWidth="1"/>
    <col min="14658" max="14658" width="11.5703125" style="58" bestFit="1" customWidth="1"/>
    <col min="14659" max="14659" width="6" style="58" customWidth="1"/>
    <col min="14660" max="14660" width="11.5703125" style="58" bestFit="1" customWidth="1"/>
    <col min="14661" max="14661" width="7" style="58" customWidth="1"/>
    <col min="14662" max="14662" width="8.85546875" style="58"/>
    <col min="14663" max="14663" width="11.28515625" style="58" bestFit="1" customWidth="1"/>
    <col min="14664" max="14903" width="8.85546875" style="58"/>
    <col min="14904" max="14904" width="5.28515625" style="58" customWidth="1"/>
    <col min="14905" max="14905" width="33.7109375" style="58" customWidth="1"/>
    <col min="14906" max="14906" width="11.5703125" style="58" bestFit="1" customWidth="1"/>
    <col min="14907" max="14907" width="6" style="58" customWidth="1"/>
    <col min="14908" max="14908" width="11.5703125" style="58" bestFit="1" customWidth="1"/>
    <col min="14909" max="14909" width="6.28515625" style="58" customWidth="1"/>
    <col min="14910" max="14910" width="11.5703125" style="58" bestFit="1" customWidth="1"/>
    <col min="14911" max="14911" width="6" style="58" customWidth="1"/>
    <col min="14912" max="14912" width="11.5703125" style="58" bestFit="1" customWidth="1"/>
    <col min="14913" max="14913" width="6.28515625" style="58" customWidth="1"/>
    <col min="14914" max="14914" width="11.5703125" style="58" bestFit="1" customWidth="1"/>
    <col min="14915" max="14915" width="6" style="58" customWidth="1"/>
    <col min="14916" max="14916" width="11.5703125" style="58" bestFit="1" customWidth="1"/>
    <col min="14917" max="14917" width="7" style="58" customWidth="1"/>
    <col min="14918" max="14918" width="8.85546875" style="58"/>
    <col min="14919" max="14919" width="11.28515625" style="58" bestFit="1" customWidth="1"/>
    <col min="14920" max="15159" width="8.85546875" style="58"/>
    <col min="15160" max="15160" width="5.28515625" style="58" customWidth="1"/>
    <col min="15161" max="15161" width="33.7109375" style="58" customWidth="1"/>
    <col min="15162" max="15162" width="11.5703125" style="58" bestFit="1" customWidth="1"/>
    <col min="15163" max="15163" width="6" style="58" customWidth="1"/>
    <col min="15164" max="15164" width="11.5703125" style="58" bestFit="1" customWidth="1"/>
    <col min="15165" max="15165" width="6.28515625" style="58" customWidth="1"/>
    <col min="15166" max="15166" width="11.5703125" style="58" bestFit="1" customWidth="1"/>
    <col min="15167" max="15167" width="6" style="58" customWidth="1"/>
    <col min="15168" max="15168" width="11.5703125" style="58" bestFit="1" customWidth="1"/>
    <col min="15169" max="15169" width="6.28515625" style="58" customWidth="1"/>
    <col min="15170" max="15170" width="11.5703125" style="58" bestFit="1" customWidth="1"/>
    <col min="15171" max="15171" width="6" style="58" customWidth="1"/>
    <col min="15172" max="15172" width="11.5703125" style="58" bestFit="1" customWidth="1"/>
    <col min="15173" max="15173" width="7" style="58" customWidth="1"/>
    <col min="15174" max="15174" width="8.85546875" style="58"/>
    <col min="15175" max="15175" width="11.28515625" style="58" bestFit="1" customWidth="1"/>
    <col min="15176" max="15415" width="8.85546875" style="58"/>
    <col min="15416" max="15416" width="5.28515625" style="58" customWidth="1"/>
    <col min="15417" max="15417" width="33.7109375" style="58" customWidth="1"/>
    <col min="15418" max="15418" width="11.5703125" style="58" bestFit="1" customWidth="1"/>
    <col min="15419" max="15419" width="6" style="58" customWidth="1"/>
    <col min="15420" max="15420" width="11.5703125" style="58" bestFit="1" customWidth="1"/>
    <col min="15421" max="15421" width="6.28515625" style="58" customWidth="1"/>
    <col min="15422" max="15422" width="11.5703125" style="58" bestFit="1" customWidth="1"/>
    <col min="15423" max="15423" width="6" style="58" customWidth="1"/>
    <col min="15424" max="15424" width="11.5703125" style="58" bestFit="1" customWidth="1"/>
    <col min="15425" max="15425" width="6.28515625" style="58" customWidth="1"/>
    <col min="15426" max="15426" width="11.5703125" style="58" bestFit="1" customWidth="1"/>
    <col min="15427" max="15427" width="6" style="58" customWidth="1"/>
    <col min="15428" max="15428" width="11.5703125" style="58" bestFit="1" customWidth="1"/>
    <col min="15429" max="15429" width="7" style="58" customWidth="1"/>
    <col min="15430" max="15430" width="8.85546875" style="58"/>
    <col min="15431" max="15431" width="11.28515625" style="58" bestFit="1" customWidth="1"/>
    <col min="15432" max="15671" width="8.85546875" style="58"/>
    <col min="15672" max="15672" width="5.28515625" style="58" customWidth="1"/>
    <col min="15673" max="15673" width="33.7109375" style="58" customWidth="1"/>
    <col min="15674" max="15674" width="11.5703125" style="58" bestFit="1" customWidth="1"/>
    <col min="15675" max="15675" width="6" style="58" customWidth="1"/>
    <col min="15676" max="15676" width="11.5703125" style="58" bestFit="1" customWidth="1"/>
    <col min="15677" max="15677" width="6.28515625" style="58" customWidth="1"/>
    <col min="15678" max="15678" width="11.5703125" style="58" bestFit="1" customWidth="1"/>
    <col min="15679" max="15679" width="6" style="58" customWidth="1"/>
    <col min="15680" max="15680" width="11.5703125" style="58" bestFit="1" customWidth="1"/>
    <col min="15681" max="15681" width="6.28515625" style="58" customWidth="1"/>
    <col min="15682" max="15682" width="11.5703125" style="58" bestFit="1" customWidth="1"/>
    <col min="15683" max="15683" width="6" style="58" customWidth="1"/>
    <col min="15684" max="15684" width="11.5703125" style="58" bestFit="1" customWidth="1"/>
    <col min="15685" max="15685" width="7" style="58" customWidth="1"/>
    <col min="15686" max="15686" width="8.85546875" style="58"/>
    <col min="15687" max="15687" width="11.28515625" style="58" bestFit="1" customWidth="1"/>
    <col min="15688" max="15927" width="8.85546875" style="58"/>
    <col min="15928" max="15928" width="5.28515625" style="58" customWidth="1"/>
    <col min="15929" max="15929" width="33.7109375" style="58" customWidth="1"/>
    <col min="15930" max="15930" width="11.5703125" style="58" bestFit="1" customWidth="1"/>
    <col min="15931" max="15931" width="6" style="58" customWidth="1"/>
    <col min="15932" max="15932" width="11.5703125" style="58" bestFit="1" customWidth="1"/>
    <col min="15933" max="15933" width="6.28515625" style="58" customWidth="1"/>
    <col min="15934" max="15934" width="11.5703125" style="58" bestFit="1" customWidth="1"/>
    <col min="15935" max="15935" width="6" style="58" customWidth="1"/>
    <col min="15936" max="15936" width="11.5703125" style="58" bestFit="1" customWidth="1"/>
    <col min="15937" max="15937" width="6.28515625" style="58" customWidth="1"/>
    <col min="15938" max="15938" width="11.5703125" style="58" bestFit="1" customWidth="1"/>
    <col min="15939" max="15939" width="6" style="58" customWidth="1"/>
    <col min="15940" max="15940" width="11.5703125" style="58" bestFit="1" customWidth="1"/>
    <col min="15941" max="15941" width="7" style="58" customWidth="1"/>
    <col min="15942" max="15942" width="8.85546875" style="58"/>
    <col min="15943" max="15943" width="11.28515625" style="58" bestFit="1" customWidth="1"/>
    <col min="15944" max="16384" width="8.85546875" style="58"/>
  </cols>
  <sheetData>
    <row r="1" spans="1:16" s="55" customFormat="1" ht="18.75" x14ac:dyDescent="0.25">
      <c r="A1" s="481" t="s">
        <v>87</v>
      </c>
      <c r="B1" s="481"/>
      <c r="C1" s="481"/>
      <c r="D1" s="481"/>
      <c r="E1" s="481"/>
      <c r="F1" s="481"/>
      <c r="G1" s="481"/>
      <c r="H1" s="481"/>
      <c r="I1" s="481"/>
      <c r="J1" s="481"/>
      <c r="K1" s="481"/>
      <c r="L1" s="481"/>
      <c r="M1" s="481"/>
      <c r="N1" s="481"/>
    </row>
    <row r="2" spans="1:16" s="55" customFormat="1" ht="18" x14ac:dyDescent="0.25">
      <c r="A2" s="480" t="s">
        <v>100</v>
      </c>
      <c r="B2" s="480"/>
      <c r="C2" s="480"/>
      <c r="D2" s="480"/>
      <c r="E2" s="480"/>
      <c r="F2" s="480"/>
      <c r="G2" s="480"/>
      <c r="H2" s="480"/>
      <c r="I2" s="480"/>
      <c r="J2" s="480"/>
      <c r="K2" s="480"/>
      <c r="L2" s="480"/>
      <c r="M2" s="480"/>
      <c r="N2" s="480"/>
    </row>
    <row r="3" spans="1:16" s="56" customFormat="1" ht="32.25" customHeight="1" x14ac:dyDescent="0.25">
      <c r="A3" s="482" t="s">
        <v>370</v>
      </c>
      <c r="B3" s="483"/>
      <c r="C3" s="483"/>
      <c r="D3" s="483"/>
      <c r="E3" s="483"/>
      <c r="F3" s="483"/>
      <c r="G3" s="483"/>
      <c r="H3" s="483"/>
      <c r="I3" s="483"/>
      <c r="J3" s="483"/>
      <c r="K3" s="483"/>
      <c r="L3" s="483"/>
      <c r="M3" s="483"/>
      <c r="N3" s="483"/>
    </row>
    <row r="4" spans="1:16" s="56" customFormat="1" ht="15.75" customHeight="1" x14ac:dyDescent="0.25">
      <c r="A4" s="57"/>
      <c r="B4" s="57"/>
      <c r="C4" s="57"/>
      <c r="D4" s="57"/>
      <c r="E4" s="57"/>
      <c r="F4" s="57"/>
      <c r="G4" s="57"/>
      <c r="H4" s="57"/>
      <c r="I4" s="484" t="s">
        <v>102</v>
      </c>
      <c r="J4" s="484"/>
      <c r="K4" s="484"/>
      <c r="L4" s="484"/>
      <c r="M4" s="484"/>
      <c r="N4" s="484"/>
    </row>
    <row r="5" spans="1:16" ht="14.25" customHeight="1" x14ac:dyDescent="0.2">
      <c r="A5" s="471" t="s">
        <v>49</v>
      </c>
      <c r="B5" s="471" t="s">
        <v>50</v>
      </c>
      <c r="C5" s="12">
        <v>2013</v>
      </c>
      <c r="D5" s="466">
        <v>2014</v>
      </c>
      <c r="E5" s="461"/>
      <c r="F5" s="466">
        <v>2015</v>
      </c>
      <c r="G5" s="461"/>
      <c r="H5" s="466">
        <v>2016</v>
      </c>
      <c r="I5" s="461"/>
      <c r="J5" s="466">
        <v>2017</v>
      </c>
      <c r="K5" s="460"/>
      <c r="L5" s="461"/>
      <c r="M5" s="466" t="s">
        <v>51</v>
      </c>
      <c r="N5" s="461"/>
    </row>
    <row r="6" spans="1:16" ht="71.25" x14ac:dyDescent="0.2">
      <c r="A6" s="471"/>
      <c r="B6" s="471"/>
      <c r="C6" s="10" t="s">
        <v>98</v>
      </c>
      <c r="D6" s="10" t="s">
        <v>98</v>
      </c>
      <c r="E6" s="10" t="s">
        <v>101</v>
      </c>
      <c r="F6" s="10" t="s">
        <v>98</v>
      </c>
      <c r="G6" s="10" t="s">
        <v>101</v>
      </c>
      <c r="H6" s="10" t="s">
        <v>98</v>
      </c>
      <c r="I6" s="10" t="s">
        <v>101</v>
      </c>
      <c r="J6" s="10" t="s">
        <v>98</v>
      </c>
      <c r="K6" s="10" t="s">
        <v>101</v>
      </c>
      <c r="L6" s="10" t="s">
        <v>103</v>
      </c>
      <c r="M6" s="10" t="s">
        <v>98</v>
      </c>
      <c r="N6" s="10" t="s">
        <v>101</v>
      </c>
    </row>
    <row r="7" spans="1:16" ht="15" x14ac:dyDescent="0.2">
      <c r="A7" s="14">
        <v>1</v>
      </c>
      <c r="B7" s="14">
        <v>2</v>
      </c>
      <c r="C7" s="14">
        <v>3</v>
      </c>
      <c r="D7" s="14">
        <v>4</v>
      </c>
      <c r="E7" s="14">
        <v>5</v>
      </c>
      <c r="F7" s="14">
        <v>6</v>
      </c>
      <c r="G7" s="14">
        <v>7</v>
      </c>
      <c r="H7" s="14">
        <v>8</v>
      </c>
      <c r="I7" s="14">
        <v>9</v>
      </c>
      <c r="J7" s="14">
        <v>10</v>
      </c>
      <c r="K7" s="14">
        <v>11</v>
      </c>
      <c r="L7" s="14">
        <v>12</v>
      </c>
      <c r="M7" s="14">
        <v>13</v>
      </c>
      <c r="N7" s="14">
        <v>14</v>
      </c>
    </row>
    <row r="8" spans="1:16" ht="21.75" customHeight="1" x14ac:dyDescent="0.2">
      <c r="A8" s="19" t="s">
        <v>56</v>
      </c>
      <c r="B8" s="20" t="s">
        <v>57</v>
      </c>
      <c r="C8" s="62">
        <v>3389677</v>
      </c>
      <c r="D8" s="62">
        <v>3661431</v>
      </c>
      <c r="E8" s="63">
        <f>D8/C8-1</f>
        <v>8.0171060546476935E-2</v>
      </c>
      <c r="F8" s="62">
        <v>3832629</v>
      </c>
      <c r="G8" s="63">
        <f>F8/D8-1</f>
        <v>4.6757128565306783E-2</v>
      </c>
      <c r="H8" s="62">
        <v>4298809.4308017595</v>
      </c>
      <c r="I8" s="63">
        <f>H8/F8-1</f>
        <v>0.12163463533823893</v>
      </c>
      <c r="J8" s="62">
        <v>4595788</v>
      </c>
      <c r="K8" s="63">
        <f t="shared" ref="K8:K14" si="0">J8/H8-1</f>
        <v>6.9083911250015895E-2</v>
      </c>
      <c r="L8" s="63">
        <f>(J8/C8)^(1/4)-1</f>
        <v>7.907198522496639E-2</v>
      </c>
      <c r="M8" s="64">
        <v>5038602</v>
      </c>
      <c r="N8" s="63">
        <f t="shared" ref="N8:N14" si="1">M8/J8-1</f>
        <v>9.6352138088179773E-2</v>
      </c>
      <c r="P8" s="71"/>
    </row>
    <row r="9" spans="1:16" ht="18.75" customHeight="1" x14ac:dyDescent="0.2">
      <c r="A9" s="23">
        <v>1</v>
      </c>
      <c r="B9" s="24" t="s">
        <v>58</v>
      </c>
      <c r="C9" s="65">
        <v>3300431.3888497618</v>
      </c>
      <c r="D9" s="65">
        <v>3520842.2118515689</v>
      </c>
      <c r="E9" s="66">
        <f>D9/C9-1</f>
        <v>6.6782428426310325E-2</v>
      </c>
      <c r="F9" s="65">
        <v>3611080.5425748159</v>
      </c>
      <c r="G9" s="66">
        <f>F9/D9-1</f>
        <v>2.5629757113083462E-2</v>
      </c>
      <c r="H9" s="65">
        <v>4242157.0553163253</v>
      </c>
      <c r="I9" s="66">
        <f t="shared" ref="I9:I13" si="2">H9/F9-1</f>
        <v>0.17476112905848717</v>
      </c>
      <c r="J9" s="65">
        <v>4517897.2639118861</v>
      </c>
      <c r="K9" s="66">
        <f t="shared" si="0"/>
        <v>6.4999999999999947E-2</v>
      </c>
      <c r="L9" s="66">
        <f>(J9/C9)^(1/4)-1</f>
        <v>8.1661596022123195E-2</v>
      </c>
      <c r="M9" s="65">
        <v>4803133.7764510298</v>
      </c>
      <c r="N9" s="66">
        <f t="shared" si="1"/>
        <v>6.3134793882446028E-2</v>
      </c>
    </row>
    <row r="10" spans="1:16" ht="30" x14ac:dyDescent="0.2">
      <c r="A10" s="23">
        <v>2</v>
      </c>
      <c r="B10" s="27" t="s">
        <v>99</v>
      </c>
      <c r="C10" s="65">
        <v>3447167.9879111373</v>
      </c>
      <c r="D10" s="65">
        <v>3800746.5846790699</v>
      </c>
      <c r="E10" s="66">
        <f t="shared" ref="E10:E22" si="3">D10/C10-1</f>
        <v>0.10257074735199923</v>
      </c>
      <c r="F10" s="65">
        <v>4141153.4622673881</v>
      </c>
      <c r="G10" s="66">
        <f t="shared" ref="G10:G13" si="4">F10/D10-1</f>
        <v>8.9563160817011322E-2</v>
      </c>
      <c r="H10" s="65">
        <v>4982032.8788192458</v>
      </c>
      <c r="I10" s="66">
        <f t="shared" si="2"/>
        <v>0.20305439636894174</v>
      </c>
      <c r="J10" s="65">
        <v>5355685.3447306892</v>
      </c>
      <c r="K10" s="66">
        <f t="shared" si="0"/>
        <v>7.4999999999999956E-2</v>
      </c>
      <c r="L10" s="66">
        <f t="shared" ref="L10:L13" si="5">(J10/C10)^(1/4)-1</f>
        <v>0.11644710367543709</v>
      </c>
      <c r="M10" s="65">
        <v>5828951.7763539404</v>
      </c>
      <c r="N10" s="66">
        <f t="shared" si="1"/>
        <v>8.8367109185920611E-2</v>
      </c>
    </row>
    <row r="11" spans="1:16" ht="18.75" customHeight="1" x14ac:dyDescent="0.2">
      <c r="A11" s="23">
        <v>3</v>
      </c>
      <c r="B11" s="24" t="s">
        <v>60</v>
      </c>
      <c r="C11" s="65">
        <v>2864537.1191308</v>
      </c>
      <c r="D11" s="65">
        <v>3187072.4405297567</v>
      </c>
      <c r="E11" s="66">
        <f t="shared" si="3"/>
        <v>0.11259596506706293</v>
      </c>
      <c r="F11" s="65">
        <v>3397743.9101198246</v>
      </c>
      <c r="G11" s="66">
        <f t="shared" si="4"/>
        <v>6.6101876728929865E-2</v>
      </c>
      <c r="H11" s="65">
        <v>3994734.0663609174</v>
      </c>
      <c r="I11" s="66">
        <f t="shared" si="2"/>
        <v>0.17570192811265728</v>
      </c>
      <c r="J11" s="65">
        <v>4254391.7806743765</v>
      </c>
      <c r="K11" s="66">
        <f t="shared" si="0"/>
        <v>6.4999999999999947E-2</v>
      </c>
      <c r="L11" s="66">
        <f t="shared" si="5"/>
        <v>0.10394072921543196</v>
      </c>
      <c r="M11" s="65">
        <v>4629239</v>
      </c>
      <c r="N11" s="66">
        <f t="shared" si="1"/>
        <v>8.8108298118751316E-2</v>
      </c>
    </row>
    <row r="12" spans="1:16" ht="18.75" customHeight="1" x14ac:dyDescent="0.2">
      <c r="A12" s="23">
        <v>4</v>
      </c>
      <c r="B12" s="24" t="s">
        <v>61</v>
      </c>
      <c r="C12" s="65">
        <v>3864189.23273808</v>
      </c>
      <c r="D12" s="65">
        <v>4061737.7203763993</v>
      </c>
      <c r="E12" s="66">
        <f t="shared" si="3"/>
        <v>5.1122881344592086E-2</v>
      </c>
      <c r="F12" s="65">
        <v>4102133.2038595015</v>
      </c>
      <c r="G12" s="66">
        <f t="shared" si="4"/>
        <v>9.9453697565088373E-3</v>
      </c>
      <c r="H12" s="65">
        <v>4198498.1643712483</v>
      </c>
      <c r="I12" s="66">
        <f t="shared" si="2"/>
        <v>2.3491426465888976E-2</v>
      </c>
      <c r="J12" s="65">
        <v>4491626.1885443926</v>
      </c>
      <c r="K12" s="66">
        <f t="shared" si="0"/>
        <v>6.9817351990444809E-2</v>
      </c>
      <c r="L12" s="66">
        <f t="shared" si="5"/>
        <v>3.8332158342303968E-2</v>
      </c>
      <c r="M12" s="65">
        <v>4659129</v>
      </c>
      <c r="N12" s="66">
        <f t="shared" si="1"/>
        <v>3.7292242146689025E-2</v>
      </c>
    </row>
    <row r="13" spans="1:16" ht="18.75" customHeight="1" x14ac:dyDescent="0.2">
      <c r="A13" s="23">
        <v>5</v>
      </c>
      <c r="B13" s="24" t="s">
        <v>62</v>
      </c>
      <c r="C13" s="65">
        <v>2782757.0237118336</v>
      </c>
      <c r="D13" s="65">
        <v>2966958.8586417409</v>
      </c>
      <c r="E13" s="66">
        <f t="shared" si="3"/>
        <v>6.61940059302073E-2</v>
      </c>
      <c r="F13" s="65">
        <v>2998223.6669436698</v>
      </c>
      <c r="G13" s="66">
        <f t="shared" si="4"/>
        <v>1.0537661555658273E-2</v>
      </c>
      <c r="H13" s="65">
        <v>3028205.9036131063</v>
      </c>
      <c r="I13" s="66">
        <f t="shared" si="2"/>
        <v>1.0000000000000009E-2</v>
      </c>
      <c r="J13" s="65">
        <v>3194757.2283118269</v>
      </c>
      <c r="K13" s="66">
        <f t="shared" si="0"/>
        <v>5.4999999999999938E-2</v>
      </c>
      <c r="L13" s="66">
        <f t="shared" si="5"/>
        <v>3.511986557804514E-2</v>
      </c>
      <c r="M13" s="65">
        <v>3281365.5070921378</v>
      </c>
      <c r="N13" s="66">
        <f t="shared" si="1"/>
        <v>2.7109502410008313E-2</v>
      </c>
    </row>
    <row r="14" spans="1:16" ht="18.75" customHeight="1" x14ac:dyDescent="0.2">
      <c r="A14" s="23">
        <v>6</v>
      </c>
      <c r="B14" s="24" t="s">
        <v>63</v>
      </c>
      <c r="C14" s="65">
        <v>0</v>
      </c>
      <c r="D14" s="65">
        <v>0</v>
      </c>
      <c r="E14" s="66"/>
      <c r="F14" s="65">
        <v>0</v>
      </c>
      <c r="G14" s="70"/>
      <c r="H14" s="65">
        <v>1190000</v>
      </c>
      <c r="I14" s="67"/>
      <c r="J14" s="65">
        <v>1255000</v>
      </c>
      <c r="K14" s="66">
        <f t="shared" si="0"/>
        <v>5.4621848739495826E-2</v>
      </c>
      <c r="L14" s="66"/>
      <c r="M14" s="65">
        <v>1300000</v>
      </c>
      <c r="N14" s="66">
        <f t="shared" si="1"/>
        <v>3.5856573705179251E-2</v>
      </c>
    </row>
    <row r="15" spans="1:16" ht="18.75" customHeight="1" x14ac:dyDescent="0.2">
      <c r="A15" s="23">
        <v>7</v>
      </c>
      <c r="B15" s="24" t="s">
        <v>64</v>
      </c>
      <c r="C15" s="65">
        <v>8124151.5246449457</v>
      </c>
      <c r="D15" s="65">
        <v>0</v>
      </c>
      <c r="E15" s="66"/>
      <c r="F15" s="65">
        <v>0</v>
      </c>
      <c r="G15" s="70"/>
      <c r="H15" s="65">
        <v>0</v>
      </c>
      <c r="I15" s="67"/>
      <c r="J15" s="65">
        <v>0</v>
      </c>
      <c r="K15" s="67"/>
      <c r="L15" s="67"/>
      <c r="M15" s="65"/>
      <c r="N15" s="68"/>
    </row>
    <row r="16" spans="1:16" ht="18.75" customHeight="1" x14ac:dyDescent="0.2">
      <c r="A16" s="23">
        <v>8</v>
      </c>
      <c r="B16" s="59" t="s">
        <v>65</v>
      </c>
      <c r="C16" s="65">
        <v>2411409.2073396789</v>
      </c>
      <c r="D16" s="65">
        <v>2775081.1177399806</v>
      </c>
      <c r="E16" s="66">
        <f t="shared" si="3"/>
        <v>0.15081302223338233</v>
      </c>
      <c r="F16" s="65">
        <v>2957777.7240044465</v>
      </c>
      <c r="G16" s="66">
        <f t="shared" ref="G16:G21" si="6">F16/D16-1</f>
        <v>6.5834690415555785E-2</v>
      </c>
      <c r="H16" s="65">
        <v>3463846.0857181381</v>
      </c>
      <c r="I16" s="66">
        <f t="shared" ref="I16:I21" si="7">H16/F16-1</f>
        <v>0.17109749580118572</v>
      </c>
      <c r="J16" s="65">
        <v>3688996.0812898171</v>
      </c>
      <c r="K16" s="66">
        <f>J16/H16-1</f>
        <v>6.4999999999999947E-2</v>
      </c>
      <c r="L16" s="66">
        <f t="shared" ref="L16:L20" si="8">(J16/C16)^(1/4)-1</f>
        <v>0.11213963790371895</v>
      </c>
      <c r="M16" s="65">
        <v>3960144.05535611</v>
      </c>
      <c r="N16" s="66">
        <f>M16/J16-1</f>
        <v>7.3501833043826181E-2</v>
      </c>
    </row>
    <row r="17" spans="1:14" ht="18.75" customHeight="1" x14ac:dyDescent="0.2">
      <c r="A17" s="23">
        <v>9</v>
      </c>
      <c r="B17" s="24" t="s">
        <v>66</v>
      </c>
      <c r="C17" s="65">
        <v>2810566.824069798</v>
      </c>
      <c r="D17" s="65">
        <v>3081512.1123145474</v>
      </c>
      <c r="E17" s="66">
        <f t="shared" si="3"/>
        <v>9.6402364791459139E-2</v>
      </c>
      <c r="F17" s="65">
        <v>3170139.41563426</v>
      </c>
      <c r="G17" s="66">
        <f t="shared" si="6"/>
        <v>2.8760978405872217E-2</v>
      </c>
      <c r="H17" s="65">
        <v>3496768.8078709962</v>
      </c>
      <c r="I17" s="66">
        <f t="shared" si="7"/>
        <v>0.10303313180041518</v>
      </c>
      <c r="J17" s="65">
        <v>3724058.7803826109</v>
      </c>
      <c r="K17" s="66">
        <f>J17/H17-1</f>
        <v>6.4999999999999947E-2</v>
      </c>
      <c r="L17" s="66">
        <f t="shared" si="8"/>
        <v>7.2891125302809945E-2</v>
      </c>
      <c r="M17" s="65">
        <v>4016622.3058971101</v>
      </c>
      <c r="N17" s="66">
        <f>M17/J17-1</f>
        <v>7.8560394120428256E-2</v>
      </c>
    </row>
    <row r="18" spans="1:14" ht="18.75" customHeight="1" x14ac:dyDescent="0.2">
      <c r="A18" s="23">
        <v>10</v>
      </c>
      <c r="B18" s="59" t="s">
        <v>67</v>
      </c>
      <c r="C18" s="65">
        <v>1957603.794316374</v>
      </c>
      <c r="D18" s="65">
        <v>2256294.390397877</v>
      </c>
      <c r="E18" s="66">
        <f t="shared" si="3"/>
        <v>0.15257969817422135</v>
      </c>
      <c r="F18" s="65">
        <v>2536209.2101940876</v>
      </c>
      <c r="G18" s="66">
        <f t="shared" si="6"/>
        <v>0.12405952919417151</v>
      </c>
      <c r="H18" s="65">
        <v>2976523.6522698728</v>
      </c>
      <c r="I18" s="66">
        <f t="shared" si="7"/>
        <v>0.17361124638534431</v>
      </c>
      <c r="J18" s="65">
        <v>3325601</v>
      </c>
      <c r="K18" s="66">
        <f>J18/H18-1</f>
        <v>0.11727686002559512</v>
      </c>
      <c r="L18" s="66">
        <f t="shared" si="8"/>
        <v>0.14165881946950365</v>
      </c>
      <c r="M18" s="65">
        <v>3616405.0924714399</v>
      </c>
      <c r="N18" s="66">
        <f>M18/J18-1</f>
        <v>8.7444071754681385E-2</v>
      </c>
    </row>
    <row r="19" spans="1:14" ht="18.75" customHeight="1" x14ac:dyDescent="0.2">
      <c r="A19" s="23">
        <v>11</v>
      </c>
      <c r="B19" s="59" t="s">
        <v>68</v>
      </c>
      <c r="C19" s="65">
        <v>3728324.4974596864</v>
      </c>
      <c r="D19" s="65">
        <v>2069392.0154947301</v>
      </c>
      <c r="E19" s="66">
        <f t="shared" si="3"/>
        <v>-0.44495388829359639</v>
      </c>
      <c r="F19" s="65">
        <v>2688046.7887172392</v>
      </c>
      <c r="G19" s="66">
        <f t="shared" si="6"/>
        <v>0.29895484692619112</v>
      </c>
      <c r="H19" s="65">
        <v>2983731.9354761359</v>
      </c>
      <c r="I19" s="66">
        <f t="shared" si="7"/>
        <v>0.1100000000000001</v>
      </c>
      <c r="J19" s="65">
        <v>3521026</v>
      </c>
      <c r="K19" s="66">
        <f>J19/H19-1</f>
        <v>0.18007450942074121</v>
      </c>
      <c r="L19" s="66">
        <f t="shared" si="8"/>
        <v>-1.4199845498110375E-2</v>
      </c>
      <c r="M19" s="65">
        <v>3825988</v>
      </c>
      <c r="N19" s="66">
        <f>M19/J19-1</f>
        <v>8.6611686480020378E-2</v>
      </c>
    </row>
    <row r="20" spans="1:14" ht="18.75" customHeight="1" x14ac:dyDescent="0.2">
      <c r="A20" s="23">
        <v>12</v>
      </c>
      <c r="B20" s="24" t="s">
        <v>69</v>
      </c>
      <c r="C20" s="65">
        <v>2414686.699277895</v>
      </c>
      <c r="D20" s="65">
        <v>3509085.2356755999</v>
      </c>
      <c r="E20" s="66">
        <f t="shared" si="3"/>
        <v>0.45322589333224128</v>
      </c>
      <c r="F20" s="65">
        <v>3716964.2119048117</v>
      </c>
      <c r="G20" s="66">
        <f t="shared" si="6"/>
        <v>5.9240218537806255E-2</v>
      </c>
      <c r="H20" s="65">
        <v>3828473.1382619562</v>
      </c>
      <c r="I20" s="66">
        <f t="shared" si="7"/>
        <v>3.0000000000000027E-2</v>
      </c>
      <c r="J20" s="65">
        <v>3943327.3324098149</v>
      </c>
      <c r="K20" s="66">
        <f>J20/H20-1</f>
        <v>3.0000000000000027E-2</v>
      </c>
      <c r="L20" s="66">
        <f t="shared" si="8"/>
        <v>0.13044779161999753</v>
      </c>
      <c r="M20" s="65">
        <v>4145822</v>
      </c>
      <c r="N20" s="66">
        <f>M20/J20-1</f>
        <v>5.1351219546473148E-2</v>
      </c>
    </row>
    <row r="21" spans="1:14" ht="29.25" customHeight="1" x14ac:dyDescent="0.2">
      <c r="A21" s="23">
        <v>13</v>
      </c>
      <c r="B21" s="27" t="s">
        <v>70</v>
      </c>
      <c r="C21" s="65">
        <v>4179042.9042904284</v>
      </c>
      <c r="D21" s="65">
        <v>4318003.363797918</v>
      </c>
      <c r="E21" s="66">
        <f t="shared" si="3"/>
        <v>3.325174272913678E-2</v>
      </c>
      <c r="F21" s="65">
        <v>4704690.2461278429</v>
      </c>
      <c r="G21" s="66">
        <f t="shared" si="6"/>
        <v>8.9552242032024054E-2</v>
      </c>
      <c r="H21" s="65">
        <v>4854174.986049382</v>
      </c>
      <c r="I21" s="66">
        <f t="shared" si="7"/>
        <v>3.1773556196302399E-2</v>
      </c>
      <c r="J21" s="65">
        <v>0</v>
      </c>
      <c r="K21" s="67"/>
      <c r="L21" s="67"/>
      <c r="M21" s="65"/>
      <c r="N21" s="68"/>
    </row>
    <row r="22" spans="1:14" ht="18.75" customHeight="1" x14ac:dyDescent="0.2">
      <c r="A22" s="23">
        <v>14</v>
      </c>
      <c r="B22" s="24" t="s">
        <v>71</v>
      </c>
      <c r="C22" s="65">
        <v>3611111.111111111</v>
      </c>
      <c r="D22" s="65">
        <v>11186935.488132363</v>
      </c>
      <c r="E22" s="66">
        <f t="shared" si="3"/>
        <v>2.0979205967135774</v>
      </c>
      <c r="F22" s="65">
        <v>0</v>
      </c>
      <c r="G22" s="67"/>
      <c r="H22" s="65">
        <v>0</v>
      </c>
      <c r="I22" s="67"/>
      <c r="J22" s="65">
        <v>0</v>
      </c>
      <c r="K22" s="67"/>
      <c r="L22" s="67"/>
      <c r="M22" s="65"/>
      <c r="N22" s="67"/>
    </row>
    <row r="23" spans="1:14" ht="18.75" customHeight="1" x14ac:dyDescent="0.2">
      <c r="A23" s="23">
        <v>15</v>
      </c>
      <c r="B23" s="24" t="s">
        <v>83</v>
      </c>
      <c r="C23" s="65"/>
      <c r="D23" s="65"/>
      <c r="E23" s="66"/>
      <c r="F23" s="65"/>
      <c r="G23" s="67"/>
      <c r="H23" s="65"/>
      <c r="I23" s="67"/>
      <c r="J23" s="65"/>
      <c r="K23" s="67"/>
      <c r="L23" s="67"/>
      <c r="M23" s="65"/>
      <c r="N23" s="67"/>
    </row>
    <row r="24" spans="1:14" s="60" customFormat="1" ht="18.75" customHeight="1" x14ac:dyDescent="0.2">
      <c r="A24" s="28" t="s">
        <v>73</v>
      </c>
      <c r="B24" s="29" t="s">
        <v>74</v>
      </c>
      <c r="C24" s="69">
        <v>1253204</v>
      </c>
      <c r="D24" s="69">
        <v>1455226</v>
      </c>
      <c r="E24" s="63">
        <f>D24/C24-1</f>
        <v>0.16120440087966514</v>
      </c>
      <c r="F24" s="69">
        <v>1436892</v>
      </c>
      <c r="G24" s="63">
        <f t="shared" ref="G24:G25" si="9">F24/D24-1</f>
        <v>-1.2598730369028588E-2</v>
      </c>
      <c r="H24" s="69">
        <v>2087444</v>
      </c>
      <c r="I24" s="63">
        <f t="shared" ref="I24:I25" si="10">H24/F24-1</f>
        <v>0.45274940635761074</v>
      </c>
      <c r="J24" s="69">
        <v>2009684</v>
      </c>
      <c r="K24" s="63">
        <f>J24/H24-1</f>
        <v>-3.7251298717474568E-2</v>
      </c>
      <c r="L24" s="63">
        <f>(J24/C24)^(1/4)-1</f>
        <v>0.12532119994195945</v>
      </c>
      <c r="M24" s="69">
        <v>2179162</v>
      </c>
      <c r="N24" s="63">
        <f>M24/J24-1</f>
        <v>8.4330670891543225E-2</v>
      </c>
    </row>
    <row r="25" spans="1:14" s="60" customFormat="1" ht="18.75" customHeight="1" x14ac:dyDescent="0.2">
      <c r="A25" s="19" t="s">
        <v>4</v>
      </c>
      <c r="B25" s="20" t="s">
        <v>90</v>
      </c>
      <c r="C25" s="69">
        <v>3329698.7368579879</v>
      </c>
      <c r="D25" s="69">
        <v>3583197.2811374702</v>
      </c>
      <c r="E25" s="63">
        <f>D25/C25-1</f>
        <v>7.6132576642261585E-2</v>
      </c>
      <c r="F25" s="69">
        <v>3743694.6776670618</v>
      </c>
      <c r="G25" s="63">
        <f t="shared" si="9"/>
        <v>4.4791671777179465E-2</v>
      </c>
      <c r="H25" s="69">
        <v>4185903.4308017595</v>
      </c>
      <c r="I25" s="63">
        <f t="shared" si="10"/>
        <v>0.1181209450045928</v>
      </c>
      <c r="J25" s="69">
        <v>4490563</v>
      </c>
      <c r="K25" s="63">
        <f>J25/H25-1</f>
        <v>7.2782273703788425E-2</v>
      </c>
      <c r="L25" s="63">
        <f>(J25/C25)^(1/4)-1</f>
        <v>7.7640644795553992E-2</v>
      </c>
      <c r="M25" s="69">
        <v>4937117</v>
      </c>
      <c r="N25" s="63">
        <f>M25/J25-1</f>
        <v>9.944276474909719E-2</v>
      </c>
    </row>
    <row r="26" spans="1:14" s="61" customFormat="1" ht="18.75" customHeight="1" x14ac:dyDescent="0.25">
      <c r="N26" s="35" t="s">
        <v>79</v>
      </c>
    </row>
    <row r="28" spans="1:14" x14ac:dyDescent="0.2">
      <c r="J28" s="71"/>
    </row>
    <row r="29" spans="1:14" x14ac:dyDescent="0.2">
      <c r="J29" s="71"/>
    </row>
  </sheetData>
  <mergeCells count="11">
    <mergeCell ref="H5:I5"/>
    <mergeCell ref="M5:N5"/>
    <mergeCell ref="A2:N2"/>
    <mergeCell ref="A1:N1"/>
    <mergeCell ref="J5:L5"/>
    <mergeCell ref="A3:N3"/>
    <mergeCell ref="I4:N4"/>
    <mergeCell ref="A5:A6"/>
    <mergeCell ref="B5:B6"/>
    <mergeCell ref="D5:E5"/>
    <mergeCell ref="F5:G5"/>
  </mergeCells>
  <pageMargins left="0.78740157480314998" right="0.78740157480314998" top="0.93110236199999996" bottom="0.78740157480314998" header="0.31496062992126" footer="0.31496062992126"/>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E6" sqref="E6:G6"/>
    </sheetView>
  </sheetViews>
  <sheetFormatPr defaultRowHeight="18.75" customHeight="1" x14ac:dyDescent="0.2"/>
  <cols>
    <col min="1" max="1" width="25" style="75" customWidth="1"/>
    <col min="2" max="3" width="10.140625" style="75" customWidth="1"/>
    <col min="4" max="4" width="7.42578125" style="75" customWidth="1"/>
    <col min="5" max="6" width="10.140625" style="75" customWidth="1"/>
    <col min="7" max="7" width="7.42578125" style="75" customWidth="1"/>
    <col min="8" max="9" width="10.140625" style="75" customWidth="1"/>
    <col min="10" max="10" width="7.5703125" style="75" customWidth="1"/>
    <col min="11" max="12" width="10.140625" style="75" customWidth="1"/>
    <col min="13" max="13" width="7.42578125" style="75" customWidth="1"/>
    <col min="14" max="15" width="10.140625" style="75" customWidth="1"/>
    <col min="16" max="16" width="7.42578125" style="75" customWidth="1"/>
    <col min="17" max="250" width="9.140625" style="75"/>
    <col min="251" max="251" width="35.42578125" style="75" customWidth="1"/>
    <col min="252" max="253" width="10.140625" style="75" customWidth="1"/>
    <col min="254" max="254" width="7.42578125" style="75" customWidth="1"/>
    <col min="255" max="256" width="10.140625" style="75" customWidth="1"/>
    <col min="257" max="257" width="7.42578125" style="75" customWidth="1"/>
    <col min="258" max="259" width="10.140625" style="75" customWidth="1"/>
    <col min="260" max="260" width="7.5703125" style="75" customWidth="1"/>
    <col min="261" max="262" width="10.140625" style="75" customWidth="1"/>
    <col min="263" max="263" width="7.42578125" style="75" customWidth="1"/>
    <col min="264" max="265" width="10.140625" style="75" customWidth="1"/>
    <col min="266" max="266" width="7.42578125" style="75" customWidth="1"/>
    <col min="267" max="506" width="9.140625" style="75"/>
    <col min="507" max="507" width="35.42578125" style="75" customWidth="1"/>
    <col min="508" max="509" width="10.140625" style="75" customWidth="1"/>
    <col min="510" max="510" width="7.42578125" style="75" customWidth="1"/>
    <col min="511" max="512" width="10.140625" style="75" customWidth="1"/>
    <col min="513" max="513" width="7.42578125" style="75" customWidth="1"/>
    <col min="514" max="515" width="10.140625" style="75" customWidth="1"/>
    <col min="516" max="516" width="7.5703125" style="75" customWidth="1"/>
    <col min="517" max="518" width="10.140625" style="75" customWidth="1"/>
    <col min="519" max="519" width="7.42578125" style="75" customWidth="1"/>
    <col min="520" max="521" width="10.140625" style="75" customWidth="1"/>
    <col min="522" max="522" width="7.42578125" style="75" customWidth="1"/>
    <col min="523" max="762" width="9.140625" style="75"/>
    <col min="763" max="763" width="35.42578125" style="75" customWidth="1"/>
    <col min="764" max="765" width="10.140625" style="75" customWidth="1"/>
    <col min="766" max="766" width="7.42578125" style="75" customWidth="1"/>
    <col min="767" max="768" width="10.140625" style="75" customWidth="1"/>
    <col min="769" max="769" width="7.42578125" style="75" customWidth="1"/>
    <col min="770" max="771" width="10.140625" style="75" customWidth="1"/>
    <col min="772" max="772" width="7.5703125" style="75" customWidth="1"/>
    <col min="773" max="774" width="10.140625" style="75" customWidth="1"/>
    <col min="775" max="775" width="7.42578125" style="75" customWidth="1"/>
    <col min="776" max="777" width="10.140625" style="75" customWidth="1"/>
    <col min="778" max="778" width="7.42578125" style="75" customWidth="1"/>
    <col min="779" max="1018" width="9.140625" style="75"/>
    <col min="1019" max="1019" width="35.42578125" style="75" customWidth="1"/>
    <col min="1020" max="1021" width="10.140625" style="75" customWidth="1"/>
    <col min="1022" max="1022" width="7.42578125" style="75" customWidth="1"/>
    <col min="1023" max="1024" width="10.140625" style="75" customWidth="1"/>
    <col min="1025" max="1025" width="7.42578125" style="75" customWidth="1"/>
    <col min="1026" max="1027" width="10.140625" style="75" customWidth="1"/>
    <col min="1028" max="1028" width="7.5703125" style="75" customWidth="1"/>
    <col min="1029" max="1030" width="10.140625" style="75" customWidth="1"/>
    <col min="1031" max="1031" width="7.42578125" style="75" customWidth="1"/>
    <col min="1032" max="1033" width="10.140625" style="75" customWidth="1"/>
    <col min="1034" max="1034" width="7.42578125" style="75" customWidth="1"/>
    <col min="1035" max="1274" width="9.140625" style="75"/>
    <col min="1275" max="1275" width="35.42578125" style="75" customWidth="1"/>
    <col min="1276" max="1277" width="10.140625" style="75" customWidth="1"/>
    <col min="1278" max="1278" width="7.42578125" style="75" customWidth="1"/>
    <col min="1279" max="1280" width="10.140625" style="75" customWidth="1"/>
    <col min="1281" max="1281" width="7.42578125" style="75" customWidth="1"/>
    <col min="1282" max="1283" width="10.140625" style="75" customWidth="1"/>
    <col min="1284" max="1284" width="7.5703125" style="75" customWidth="1"/>
    <col min="1285" max="1286" width="10.140625" style="75" customWidth="1"/>
    <col min="1287" max="1287" width="7.42578125" style="75" customWidth="1"/>
    <col min="1288" max="1289" width="10.140625" style="75" customWidth="1"/>
    <col min="1290" max="1290" width="7.42578125" style="75" customWidth="1"/>
    <col min="1291" max="1530" width="9.140625" style="75"/>
    <col min="1531" max="1531" width="35.42578125" style="75" customWidth="1"/>
    <col min="1532" max="1533" width="10.140625" style="75" customWidth="1"/>
    <col min="1534" max="1534" width="7.42578125" style="75" customWidth="1"/>
    <col min="1535" max="1536" width="10.140625" style="75" customWidth="1"/>
    <col min="1537" max="1537" width="7.42578125" style="75" customWidth="1"/>
    <col min="1538" max="1539" width="10.140625" style="75" customWidth="1"/>
    <col min="1540" max="1540" width="7.5703125" style="75" customWidth="1"/>
    <col min="1541" max="1542" width="10.140625" style="75" customWidth="1"/>
    <col min="1543" max="1543" width="7.42578125" style="75" customWidth="1"/>
    <col min="1544" max="1545" width="10.140625" style="75" customWidth="1"/>
    <col min="1546" max="1546" width="7.42578125" style="75" customWidth="1"/>
    <col min="1547" max="1786" width="9.140625" style="75"/>
    <col min="1787" max="1787" width="35.42578125" style="75" customWidth="1"/>
    <col min="1788" max="1789" width="10.140625" style="75" customWidth="1"/>
    <col min="1790" max="1790" width="7.42578125" style="75" customWidth="1"/>
    <col min="1791" max="1792" width="10.140625" style="75" customWidth="1"/>
    <col min="1793" max="1793" width="7.42578125" style="75" customWidth="1"/>
    <col min="1794" max="1795" width="10.140625" style="75" customWidth="1"/>
    <col min="1796" max="1796" width="7.5703125" style="75" customWidth="1"/>
    <col min="1797" max="1798" width="10.140625" style="75" customWidth="1"/>
    <col min="1799" max="1799" width="7.42578125" style="75" customWidth="1"/>
    <col min="1800" max="1801" width="10.140625" style="75" customWidth="1"/>
    <col min="1802" max="1802" width="7.42578125" style="75" customWidth="1"/>
    <col min="1803" max="2042" width="9.140625" style="75"/>
    <col min="2043" max="2043" width="35.42578125" style="75" customWidth="1"/>
    <col min="2044" max="2045" width="10.140625" style="75" customWidth="1"/>
    <col min="2046" max="2046" width="7.42578125" style="75" customWidth="1"/>
    <col min="2047" max="2048" width="10.140625" style="75" customWidth="1"/>
    <col min="2049" max="2049" width="7.42578125" style="75" customWidth="1"/>
    <col min="2050" max="2051" width="10.140625" style="75" customWidth="1"/>
    <col min="2052" max="2052" width="7.5703125" style="75" customWidth="1"/>
    <col min="2053" max="2054" width="10.140625" style="75" customWidth="1"/>
    <col min="2055" max="2055" width="7.42578125" style="75" customWidth="1"/>
    <col min="2056" max="2057" width="10.140625" style="75" customWidth="1"/>
    <col min="2058" max="2058" width="7.42578125" style="75" customWidth="1"/>
    <col min="2059" max="2298" width="9.140625" style="75"/>
    <col min="2299" max="2299" width="35.42578125" style="75" customWidth="1"/>
    <col min="2300" max="2301" width="10.140625" style="75" customWidth="1"/>
    <col min="2302" max="2302" width="7.42578125" style="75" customWidth="1"/>
    <col min="2303" max="2304" width="10.140625" style="75" customWidth="1"/>
    <col min="2305" max="2305" width="7.42578125" style="75" customWidth="1"/>
    <col min="2306" max="2307" width="10.140625" style="75" customWidth="1"/>
    <col min="2308" max="2308" width="7.5703125" style="75" customWidth="1"/>
    <col min="2309" max="2310" width="10.140625" style="75" customWidth="1"/>
    <col min="2311" max="2311" width="7.42578125" style="75" customWidth="1"/>
    <col min="2312" max="2313" width="10.140625" style="75" customWidth="1"/>
    <col min="2314" max="2314" width="7.42578125" style="75" customWidth="1"/>
    <col min="2315" max="2554" width="9.140625" style="75"/>
    <col min="2555" max="2555" width="35.42578125" style="75" customWidth="1"/>
    <col min="2556" max="2557" width="10.140625" style="75" customWidth="1"/>
    <col min="2558" max="2558" width="7.42578125" style="75" customWidth="1"/>
    <col min="2559" max="2560" width="10.140625" style="75" customWidth="1"/>
    <col min="2561" max="2561" width="7.42578125" style="75" customWidth="1"/>
    <col min="2562" max="2563" width="10.140625" style="75" customWidth="1"/>
    <col min="2564" max="2564" width="7.5703125" style="75" customWidth="1"/>
    <col min="2565" max="2566" width="10.140625" style="75" customWidth="1"/>
    <col min="2567" max="2567" width="7.42578125" style="75" customWidth="1"/>
    <col min="2568" max="2569" width="10.140625" style="75" customWidth="1"/>
    <col min="2570" max="2570" width="7.42578125" style="75" customWidth="1"/>
    <col min="2571" max="2810" width="9.140625" style="75"/>
    <col min="2811" max="2811" width="35.42578125" style="75" customWidth="1"/>
    <col min="2812" max="2813" width="10.140625" style="75" customWidth="1"/>
    <col min="2814" max="2814" width="7.42578125" style="75" customWidth="1"/>
    <col min="2815" max="2816" width="10.140625" style="75" customWidth="1"/>
    <col min="2817" max="2817" width="7.42578125" style="75" customWidth="1"/>
    <col min="2818" max="2819" width="10.140625" style="75" customWidth="1"/>
    <col min="2820" max="2820" width="7.5703125" style="75" customWidth="1"/>
    <col min="2821" max="2822" width="10.140625" style="75" customWidth="1"/>
    <col min="2823" max="2823" width="7.42578125" style="75" customWidth="1"/>
    <col min="2824" max="2825" width="10.140625" style="75" customWidth="1"/>
    <col min="2826" max="2826" width="7.42578125" style="75" customWidth="1"/>
    <col min="2827" max="3066" width="9.140625" style="75"/>
    <col min="3067" max="3067" width="35.42578125" style="75" customWidth="1"/>
    <col min="3068" max="3069" width="10.140625" style="75" customWidth="1"/>
    <col min="3070" max="3070" width="7.42578125" style="75" customWidth="1"/>
    <col min="3071" max="3072" width="10.140625" style="75" customWidth="1"/>
    <col min="3073" max="3073" width="7.42578125" style="75" customWidth="1"/>
    <col min="3074" max="3075" width="10.140625" style="75" customWidth="1"/>
    <col min="3076" max="3076" width="7.5703125" style="75" customWidth="1"/>
    <col min="3077" max="3078" width="10.140625" style="75" customWidth="1"/>
    <col min="3079" max="3079" width="7.42578125" style="75" customWidth="1"/>
    <col min="3080" max="3081" width="10.140625" style="75" customWidth="1"/>
    <col min="3082" max="3082" width="7.42578125" style="75" customWidth="1"/>
    <col min="3083" max="3322" width="9.140625" style="75"/>
    <col min="3323" max="3323" width="35.42578125" style="75" customWidth="1"/>
    <col min="3324" max="3325" width="10.140625" style="75" customWidth="1"/>
    <col min="3326" max="3326" width="7.42578125" style="75" customWidth="1"/>
    <col min="3327" max="3328" width="10.140625" style="75" customWidth="1"/>
    <col min="3329" max="3329" width="7.42578125" style="75" customWidth="1"/>
    <col min="3330" max="3331" width="10.140625" style="75" customWidth="1"/>
    <col min="3332" max="3332" width="7.5703125" style="75" customWidth="1"/>
    <col min="3333" max="3334" width="10.140625" style="75" customWidth="1"/>
    <col min="3335" max="3335" width="7.42578125" style="75" customWidth="1"/>
    <col min="3336" max="3337" width="10.140625" style="75" customWidth="1"/>
    <col min="3338" max="3338" width="7.42578125" style="75" customWidth="1"/>
    <col min="3339" max="3578" width="9.140625" style="75"/>
    <col min="3579" max="3579" width="35.42578125" style="75" customWidth="1"/>
    <col min="3580" max="3581" width="10.140625" style="75" customWidth="1"/>
    <col min="3582" max="3582" width="7.42578125" style="75" customWidth="1"/>
    <col min="3583" max="3584" width="10.140625" style="75" customWidth="1"/>
    <col min="3585" max="3585" width="7.42578125" style="75" customWidth="1"/>
    <col min="3586" max="3587" width="10.140625" style="75" customWidth="1"/>
    <col min="3588" max="3588" width="7.5703125" style="75" customWidth="1"/>
    <col min="3589" max="3590" width="10.140625" style="75" customWidth="1"/>
    <col min="3591" max="3591" width="7.42578125" style="75" customWidth="1"/>
    <col min="3592" max="3593" width="10.140625" style="75" customWidth="1"/>
    <col min="3594" max="3594" width="7.42578125" style="75" customWidth="1"/>
    <col min="3595" max="3834" width="9.140625" style="75"/>
    <col min="3835" max="3835" width="35.42578125" style="75" customWidth="1"/>
    <col min="3836" max="3837" width="10.140625" style="75" customWidth="1"/>
    <col min="3838" max="3838" width="7.42578125" style="75" customWidth="1"/>
    <col min="3839" max="3840" width="10.140625" style="75" customWidth="1"/>
    <col min="3841" max="3841" width="7.42578125" style="75" customWidth="1"/>
    <col min="3842" max="3843" width="10.140625" style="75" customWidth="1"/>
    <col min="3844" max="3844" width="7.5703125" style="75" customWidth="1"/>
    <col min="3845" max="3846" width="10.140625" style="75" customWidth="1"/>
    <col min="3847" max="3847" width="7.42578125" style="75" customWidth="1"/>
    <col min="3848" max="3849" width="10.140625" style="75" customWidth="1"/>
    <col min="3850" max="3850" width="7.42578125" style="75" customWidth="1"/>
    <col min="3851" max="4090" width="9.140625" style="75"/>
    <col min="4091" max="4091" width="35.42578125" style="75" customWidth="1"/>
    <col min="4092" max="4093" width="10.140625" style="75" customWidth="1"/>
    <col min="4094" max="4094" width="7.42578125" style="75" customWidth="1"/>
    <col min="4095" max="4096" width="10.140625" style="75" customWidth="1"/>
    <col min="4097" max="4097" width="7.42578125" style="75" customWidth="1"/>
    <col min="4098" max="4099" width="10.140625" style="75" customWidth="1"/>
    <col min="4100" max="4100" width="7.5703125" style="75" customWidth="1"/>
    <col min="4101" max="4102" width="10.140625" style="75" customWidth="1"/>
    <col min="4103" max="4103" width="7.42578125" style="75" customWidth="1"/>
    <col min="4104" max="4105" width="10.140625" style="75" customWidth="1"/>
    <col min="4106" max="4106" width="7.42578125" style="75" customWidth="1"/>
    <col min="4107" max="4346" width="9.140625" style="75"/>
    <col min="4347" max="4347" width="35.42578125" style="75" customWidth="1"/>
    <col min="4348" max="4349" width="10.140625" style="75" customWidth="1"/>
    <col min="4350" max="4350" width="7.42578125" style="75" customWidth="1"/>
    <col min="4351" max="4352" width="10.140625" style="75" customWidth="1"/>
    <col min="4353" max="4353" width="7.42578125" style="75" customWidth="1"/>
    <col min="4354" max="4355" width="10.140625" style="75" customWidth="1"/>
    <col min="4356" max="4356" width="7.5703125" style="75" customWidth="1"/>
    <col min="4357" max="4358" width="10.140625" style="75" customWidth="1"/>
    <col min="4359" max="4359" width="7.42578125" style="75" customWidth="1"/>
    <col min="4360" max="4361" width="10.140625" style="75" customWidth="1"/>
    <col min="4362" max="4362" width="7.42578125" style="75" customWidth="1"/>
    <col min="4363" max="4602" width="9.140625" style="75"/>
    <col min="4603" max="4603" width="35.42578125" style="75" customWidth="1"/>
    <col min="4604" max="4605" width="10.140625" style="75" customWidth="1"/>
    <col min="4606" max="4606" width="7.42578125" style="75" customWidth="1"/>
    <col min="4607" max="4608" width="10.140625" style="75" customWidth="1"/>
    <col min="4609" max="4609" width="7.42578125" style="75" customWidth="1"/>
    <col min="4610" max="4611" width="10.140625" style="75" customWidth="1"/>
    <col min="4612" max="4612" width="7.5703125" style="75" customWidth="1"/>
    <col min="4613" max="4614" width="10.140625" style="75" customWidth="1"/>
    <col min="4615" max="4615" width="7.42578125" style="75" customWidth="1"/>
    <col min="4616" max="4617" width="10.140625" style="75" customWidth="1"/>
    <col min="4618" max="4618" width="7.42578125" style="75" customWidth="1"/>
    <col min="4619" max="4858" width="9.140625" style="75"/>
    <col min="4859" max="4859" width="35.42578125" style="75" customWidth="1"/>
    <col min="4860" max="4861" width="10.140625" style="75" customWidth="1"/>
    <col min="4862" max="4862" width="7.42578125" style="75" customWidth="1"/>
    <col min="4863" max="4864" width="10.140625" style="75" customWidth="1"/>
    <col min="4865" max="4865" width="7.42578125" style="75" customWidth="1"/>
    <col min="4866" max="4867" width="10.140625" style="75" customWidth="1"/>
    <col min="4868" max="4868" width="7.5703125" style="75" customWidth="1"/>
    <col min="4869" max="4870" width="10.140625" style="75" customWidth="1"/>
    <col min="4871" max="4871" width="7.42578125" style="75" customWidth="1"/>
    <col min="4872" max="4873" width="10.140625" style="75" customWidth="1"/>
    <col min="4874" max="4874" width="7.42578125" style="75" customWidth="1"/>
    <col min="4875" max="5114" width="9.140625" style="75"/>
    <col min="5115" max="5115" width="35.42578125" style="75" customWidth="1"/>
    <col min="5116" max="5117" width="10.140625" style="75" customWidth="1"/>
    <col min="5118" max="5118" width="7.42578125" style="75" customWidth="1"/>
    <col min="5119" max="5120" width="10.140625" style="75" customWidth="1"/>
    <col min="5121" max="5121" width="7.42578125" style="75" customWidth="1"/>
    <col min="5122" max="5123" width="10.140625" style="75" customWidth="1"/>
    <col min="5124" max="5124" width="7.5703125" style="75" customWidth="1"/>
    <col min="5125" max="5126" width="10.140625" style="75" customWidth="1"/>
    <col min="5127" max="5127" width="7.42578125" style="75" customWidth="1"/>
    <col min="5128" max="5129" width="10.140625" style="75" customWidth="1"/>
    <col min="5130" max="5130" width="7.42578125" style="75" customWidth="1"/>
    <col min="5131" max="5370" width="9.140625" style="75"/>
    <col min="5371" max="5371" width="35.42578125" style="75" customWidth="1"/>
    <col min="5372" max="5373" width="10.140625" style="75" customWidth="1"/>
    <col min="5374" max="5374" width="7.42578125" style="75" customWidth="1"/>
    <col min="5375" max="5376" width="10.140625" style="75" customWidth="1"/>
    <col min="5377" max="5377" width="7.42578125" style="75" customWidth="1"/>
    <col min="5378" max="5379" width="10.140625" style="75" customWidth="1"/>
    <col min="5380" max="5380" width="7.5703125" style="75" customWidth="1"/>
    <col min="5381" max="5382" width="10.140625" style="75" customWidth="1"/>
    <col min="5383" max="5383" width="7.42578125" style="75" customWidth="1"/>
    <col min="5384" max="5385" width="10.140625" style="75" customWidth="1"/>
    <col min="5386" max="5386" width="7.42578125" style="75" customWidth="1"/>
    <col min="5387" max="5626" width="9.140625" style="75"/>
    <col min="5627" max="5627" width="35.42578125" style="75" customWidth="1"/>
    <col min="5628" max="5629" width="10.140625" style="75" customWidth="1"/>
    <col min="5630" max="5630" width="7.42578125" style="75" customWidth="1"/>
    <col min="5631" max="5632" width="10.140625" style="75" customWidth="1"/>
    <col min="5633" max="5633" width="7.42578125" style="75" customWidth="1"/>
    <col min="5634" max="5635" width="10.140625" style="75" customWidth="1"/>
    <col min="5636" max="5636" width="7.5703125" style="75" customWidth="1"/>
    <col min="5637" max="5638" width="10.140625" style="75" customWidth="1"/>
    <col min="5639" max="5639" width="7.42578125" style="75" customWidth="1"/>
    <col min="5640" max="5641" width="10.140625" style="75" customWidth="1"/>
    <col min="5642" max="5642" width="7.42578125" style="75" customWidth="1"/>
    <col min="5643" max="5882" width="9.140625" style="75"/>
    <col min="5883" max="5883" width="35.42578125" style="75" customWidth="1"/>
    <col min="5884" max="5885" width="10.140625" style="75" customWidth="1"/>
    <col min="5886" max="5886" width="7.42578125" style="75" customWidth="1"/>
    <col min="5887" max="5888" width="10.140625" style="75" customWidth="1"/>
    <col min="5889" max="5889" width="7.42578125" style="75" customWidth="1"/>
    <col min="5890" max="5891" width="10.140625" style="75" customWidth="1"/>
    <col min="5892" max="5892" width="7.5703125" style="75" customWidth="1"/>
    <col min="5893" max="5894" width="10.140625" style="75" customWidth="1"/>
    <col min="5895" max="5895" width="7.42578125" style="75" customWidth="1"/>
    <col min="5896" max="5897" width="10.140625" style="75" customWidth="1"/>
    <col min="5898" max="5898" width="7.42578125" style="75" customWidth="1"/>
    <col min="5899" max="6138" width="9.140625" style="75"/>
    <col min="6139" max="6139" width="35.42578125" style="75" customWidth="1"/>
    <col min="6140" max="6141" width="10.140625" style="75" customWidth="1"/>
    <col min="6142" max="6142" width="7.42578125" style="75" customWidth="1"/>
    <col min="6143" max="6144" width="10.140625" style="75" customWidth="1"/>
    <col min="6145" max="6145" width="7.42578125" style="75" customWidth="1"/>
    <col min="6146" max="6147" width="10.140625" style="75" customWidth="1"/>
    <col min="6148" max="6148" width="7.5703125" style="75" customWidth="1"/>
    <col min="6149" max="6150" width="10.140625" style="75" customWidth="1"/>
    <col min="6151" max="6151" width="7.42578125" style="75" customWidth="1"/>
    <col min="6152" max="6153" width="10.140625" style="75" customWidth="1"/>
    <col min="6154" max="6154" width="7.42578125" style="75" customWidth="1"/>
    <col min="6155" max="6394" width="9.140625" style="75"/>
    <col min="6395" max="6395" width="35.42578125" style="75" customWidth="1"/>
    <col min="6396" max="6397" width="10.140625" style="75" customWidth="1"/>
    <col min="6398" max="6398" width="7.42578125" style="75" customWidth="1"/>
    <col min="6399" max="6400" width="10.140625" style="75" customWidth="1"/>
    <col min="6401" max="6401" width="7.42578125" style="75" customWidth="1"/>
    <col min="6402" max="6403" width="10.140625" style="75" customWidth="1"/>
    <col min="6404" max="6404" width="7.5703125" style="75" customWidth="1"/>
    <col min="6405" max="6406" width="10.140625" style="75" customWidth="1"/>
    <col min="6407" max="6407" width="7.42578125" style="75" customWidth="1"/>
    <col min="6408" max="6409" width="10.140625" style="75" customWidth="1"/>
    <col min="6410" max="6410" width="7.42578125" style="75" customWidth="1"/>
    <col min="6411" max="6650" width="9.140625" style="75"/>
    <col min="6651" max="6651" width="35.42578125" style="75" customWidth="1"/>
    <col min="6652" max="6653" width="10.140625" style="75" customWidth="1"/>
    <col min="6654" max="6654" width="7.42578125" style="75" customWidth="1"/>
    <col min="6655" max="6656" width="10.140625" style="75" customWidth="1"/>
    <col min="6657" max="6657" width="7.42578125" style="75" customWidth="1"/>
    <col min="6658" max="6659" width="10.140625" style="75" customWidth="1"/>
    <col min="6660" max="6660" width="7.5703125" style="75" customWidth="1"/>
    <col min="6661" max="6662" width="10.140625" style="75" customWidth="1"/>
    <col min="6663" max="6663" width="7.42578125" style="75" customWidth="1"/>
    <col min="6664" max="6665" width="10.140625" style="75" customWidth="1"/>
    <col min="6666" max="6666" width="7.42578125" style="75" customWidth="1"/>
    <col min="6667" max="6906" width="9.140625" style="75"/>
    <col min="6907" max="6907" width="35.42578125" style="75" customWidth="1"/>
    <col min="6908" max="6909" width="10.140625" style="75" customWidth="1"/>
    <col min="6910" max="6910" width="7.42578125" style="75" customWidth="1"/>
    <col min="6911" max="6912" width="10.140625" style="75" customWidth="1"/>
    <col min="6913" max="6913" width="7.42578125" style="75" customWidth="1"/>
    <col min="6914" max="6915" width="10.140625" style="75" customWidth="1"/>
    <col min="6916" max="6916" width="7.5703125" style="75" customWidth="1"/>
    <col min="6917" max="6918" width="10.140625" style="75" customWidth="1"/>
    <col min="6919" max="6919" width="7.42578125" style="75" customWidth="1"/>
    <col min="6920" max="6921" width="10.140625" style="75" customWidth="1"/>
    <col min="6922" max="6922" width="7.42578125" style="75" customWidth="1"/>
    <col min="6923" max="7162" width="9.140625" style="75"/>
    <col min="7163" max="7163" width="35.42578125" style="75" customWidth="1"/>
    <col min="7164" max="7165" width="10.140625" style="75" customWidth="1"/>
    <col min="7166" max="7166" width="7.42578125" style="75" customWidth="1"/>
    <col min="7167" max="7168" width="10.140625" style="75" customWidth="1"/>
    <col min="7169" max="7169" width="7.42578125" style="75" customWidth="1"/>
    <col min="7170" max="7171" width="10.140625" style="75" customWidth="1"/>
    <col min="7172" max="7172" width="7.5703125" style="75" customWidth="1"/>
    <col min="7173" max="7174" width="10.140625" style="75" customWidth="1"/>
    <col min="7175" max="7175" width="7.42578125" style="75" customWidth="1"/>
    <col min="7176" max="7177" width="10.140625" style="75" customWidth="1"/>
    <col min="7178" max="7178" width="7.42578125" style="75" customWidth="1"/>
    <col min="7179" max="7418" width="9.140625" style="75"/>
    <col min="7419" max="7419" width="35.42578125" style="75" customWidth="1"/>
    <col min="7420" max="7421" width="10.140625" style="75" customWidth="1"/>
    <col min="7422" max="7422" width="7.42578125" style="75" customWidth="1"/>
    <col min="7423" max="7424" width="10.140625" style="75" customWidth="1"/>
    <col min="7425" max="7425" width="7.42578125" style="75" customWidth="1"/>
    <col min="7426" max="7427" width="10.140625" style="75" customWidth="1"/>
    <col min="7428" max="7428" width="7.5703125" style="75" customWidth="1"/>
    <col min="7429" max="7430" width="10.140625" style="75" customWidth="1"/>
    <col min="7431" max="7431" width="7.42578125" style="75" customWidth="1"/>
    <col min="7432" max="7433" width="10.140625" style="75" customWidth="1"/>
    <col min="7434" max="7434" width="7.42578125" style="75" customWidth="1"/>
    <col min="7435" max="7674" width="9.140625" style="75"/>
    <col min="7675" max="7675" width="35.42578125" style="75" customWidth="1"/>
    <col min="7676" max="7677" width="10.140625" style="75" customWidth="1"/>
    <col min="7678" max="7678" width="7.42578125" style="75" customWidth="1"/>
    <col min="7679" max="7680" width="10.140625" style="75" customWidth="1"/>
    <col min="7681" max="7681" width="7.42578125" style="75" customWidth="1"/>
    <col min="7682" max="7683" width="10.140625" style="75" customWidth="1"/>
    <col min="7684" max="7684" width="7.5703125" style="75" customWidth="1"/>
    <col min="7685" max="7686" width="10.140625" style="75" customWidth="1"/>
    <col min="7687" max="7687" width="7.42578125" style="75" customWidth="1"/>
    <col min="7688" max="7689" width="10.140625" style="75" customWidth="1"/>
    <col min="7690" max="7690" width="7.42578125" style="75" customWidth="1"/>
    <col min="7691" max="7930" width="9.140625" style="75"/>
    <col min="7931" max="7931" width="35.42578125" style="75" customWidth="1"/>
    <col min="7932" max="7933" width="10.140625" style="75" customWidth="1"/>
    <col min="7934" max="7934" width="7.42578125" style="75" customWidth="1"/>
    <col min="7935" max="7936" width="10.140625" style="75" customWidth="1"/>
    <col min="7937" max="7937" width="7.42578125" style="75" customWidth="1"/>
    <col min="7938" max="7939" width="10.140625" style="75" customWidth="1"/>
    <col min="7940" max="7940" width="7.5703125" style="75" customWidth="1"/>
    <col min="7941" max="7942" width="10.140625" style="75" customWidth="1"/>
    <col min="7943" max="7943" width="7.42578125" style="75" customWidth="1"/>
    <col min="7944" max="7945" width="10.140625" style="75" customWidth="1"/>
    <col min="7946" max="7946" width="7.42578125" style="75" customWidth="1"/>
    <col min="7947" max="8186" width="9.140625" style="75"/>
    <col min="8187" max="8187" width="35.42578125" style="75" customWidth="1"/>
    <col min="8188" max="8189" width="10.140625" style="75" customWidth="1"/>
    <col min="8190" max="8190" width="7.42578125" style="75" customWidth="1"/>
    <col min="8191" max="8192" width="10.140625" style="75" customWidth="1"/>
    <col min="8193" max="8193" width="7.42578125" style="75" customWidth="1"/>
    <col min="8194" max="8195" width="10.140625" style="75" customWidth="1"/>
    <col min="8196" max="8196" width="7.5703125" style="75" customWidth="1"/>
    <col min="8197" max="8198" width="10.140625" style="75" customWidth="1"/>
    <col min="8199" max="8199" width="7.42578125" style="75" customWidth="1"/>
    <col min="8200" max="8201" width="10.140625" style="75" customWidth="1"/>
    <col min="8202" max="8202" width="7.42578125" style="75" customWidth="1"/>
    <col min="8203" max="8442" width="9.140625" style="75"/>
    <col min="8443" max="8443" width="35.42578125" style="75" customWidth="1"/>
    <col min="8444" max="8445" width="10.140625" style="75" customWidth="1"/>
    <col min="8446" max="8446" width="7.42578125" style="75" customWidth="1"/>
    <col min="8447" max="8448" width="10.140625" style="75" customWidth="1"/>
    <col min="8449" max="8449" width="7.42578125" style="75" customWidth="1"/>
    <col min="8450" max="8451" width="10.140625" style="75" customWidth="1"/>
    <col min="8452" max="8452" width="7.5703125" style="75" customWidth="1"/>
    <col min="8453" max="8454" width="10.140625" style="75" customWidth="1"/>
    <col min="8455" max="8455" width="7.42578125" style="75" customWidth="1"/>
    <col min="8456" max="8457" width="10.140625" style="75" customWidth="1"/>
    <col min="8458" max="8458" width="7.42578125" style="75" customWidth="1"/>
    <col min="8459" max="8698" width="9.140625" style="75"/>
    <col min="8699" max="8699" width="35.42578125" style="75" customWidth="1"/>
    <col min="8700" max="8701" width="10.140625" style="75" customWidth="1"/>
    <col min="8702" max="8702" width="7.42578125" style="75" customWidth="1"/>
    <col min="8703" max="8704" width="10.140625" style="75" customWidth="1"/>
    <col min="8705" max="8705" width="7.42578125" style="75" customWidth="1"/>
    <col min="8706" max="8707" width="10.140625" style="75" customWidth="1"/>
    <col min="8708" max="8708" width="7.5703125" style="75" customWidth="1"/>
    <col min="8709" max="8710" width="10.140625" style="75" customWidth="1"/>
    <col min="8711" max="8711" width="7.42578125" style="75" customWidth="1"/>
    <col min="8712" max="8713" width="10.140625" style="75" customWidth="1"/>
    <col min="8714" max="8714" width="7.42578125" style="75" customWidth="1"/>
    <col min="8715" max="8954" width="9.140625" style="75"/>
    <col min="8955" max="8955" width="35.42578125" style="75" customWidth="1"/>
    <col min="8956" max="8957" width="10.140625" style="75" customWidth="1"/>
    <col min="8958" max="8958" width="7.42578125" style="75" customWidth="1"/>
    <col min="8959" max="8960" width="10.140625" style="75" customWidth="1"/>
    <col min="8961" max="8961" width="7.42578125" style="75" customWidth="1"/>
    <col min="8962" max="8963" width="10.140625" style="75" customWidth="1"/>
    <col min="8964" max="8964" width="7.5703125" style="75" customWidth="1"/>
    <col min="8965" max="8966" width="10.140625" style="75" customWidth="1"/>
    <col min="8967" max="8967" width="7.42578125" style="75" customWidth="1"/>
    <col min="8968" max="8969" width="10.140625" style="75" customWidth="1"/>
    <col min="8970" max="8970" width="7.42578125" style="75" customWidth="1"/>
    <col min="8971" max="9210" width="9.140625" style="75"/>
    <col min="9211" max="9211" width="35.42578125" style="75" customWidth="1"/>
    <col min="9212" max="9213" width="10.140625" style="75" customWidth="1"/>
    <col min="9214" max="9214" width="7.42578125" style="75" customWidth="1"/>
    <col min="9215" max="9216" width="10.140625" style="75" customWidth="1"/>
    <col min="9217" max="9217" width="7.42578125" style="75" customWidth="1"/>
    <col min="9218" max="9219" width="10.140625" style="75" customWidth="1"/>
    <col min="9220" max="9220" width="7.5703125" style="75" customWidth="1"/>
    <col min="9221" max="9222" width="10.140625" style="75" customWidth="1"/>
    <col min="9223" max="9223" width="7.42578125" style="75" customWidth="1"/>
    <col min="9224" max="9225" width="10.140625" style="75" customWidth="1"/>
    <col min="9226" max="9226" width="7.42578125" style="75" customWidth="1"/>
    <col min="9227" max="9466" width="9.140625" style="75"/>
    <col min="9467" max="9467" width="35.42578125" style="75" customWidth="1"/>
    <col min="9468" max="9469" width="10.140625" style="75" customWidth="1"/>
    <col min="9470" max="9470" width="7.42578125" style="75" customWidth="1"/>
    <col min="9471" max="9472" width="10.140625" style="75" customWidth="1"/>
    <col min="9473" max="9473" width="7.42578125" style="75" customWidth="1"/>
    <col min="9474" max="9475" width="10.140625" style="75" customWidth="1"/>
    <col min="9476" max="9476" width="7.5703125" style="75" customWidth="1"/>
    <col min="9477" max="9478" width="10.140625" style="75" customWidth="1"/>
    <col min="9479" max="9479" width="7.42578125" style="75" customWidth="1"/>
    <col min="9480" max="9481" width="10.140625" style="75" customWidth="1"/>
    <col min="9482" max="9482" width="7.42578125" style="75" customWidth="1"/>
    <col min="9483" max="9722" width="9.140625" style="75"/>
    <col min="9723" max="9723" width="35.42578125" style="75" customWidth="1"/>
    <col min="9724" max="9725" width="10.140625" style="75" customWidth="1"/>
    <col min="9726" max="9726" width="7.42578125" style="75" customWidth="1"/>
    <col min="9727" max="9728" width="10.140625" style="75" customWidth="1"/>
    <col min="9729" max="9729" width="7.42578125" style="75" customWidth="1"/>
    <col min="9730" max="9731" width="10.140625" style="75" customWidth="1"/>
    <col min="9732" max="9732" width="7.5703125" style="75" customWidth="1"/>
    <col min="9733" max="9734" width="10.140625" style="75" customWidth="1"/>
    <col min="9735" max="9735" width="7.42578125" style="75" customWidth="1"/>
    <col min="9736" max="9737" width="10.140625" style="75" customWidth="1"/>
    <col min="9738" max="9738" width="7.42578125" style="75" customWidth="1"/>
    <col min="9739" max="9978" width="9.140625" style="75"/>
    <col min="9979" max="9979" width="35.42578125" style="75" customWidth="1"/>
    <col min="9980" max="9981" width="10.140625" style="75" customWidth="1"/>
    <col min="9982" max="9982" width="7.42578125" style="75" customWidth="1"/>
    <col min="9983" max="9984" width="10.140625" style="75" customWidth="1"/>
    <col min="9985" max="9985" width="7.42578125" style="75" customWidth="1"/>
    <col min="9986" max="9987" width="10.140625" style="75" customWidth="1"/>
    <col min="9988" max="9988" width="7.5703125" style="75" customWidth="1"/>
    <col min="9989" max="9990" width="10.140625" style="75" customWidth="1"/>
    <col min="9991" max="9991" width="7.42578125" style="75" customWidth="1"/>
    <col min="9992" max="9993" width="10.140625" style="75" customWidth="1"/>
    <col min="9994" max="9994" width="7.42578125" style="75" customWidth="1"/>
    <col min="9995" max="10234" width="9.140625" style="75"/>
    <col min="10235" max="10235" width="35.42578125" style="75" customWidth="1"/>
    <col min="10236" max="10237" width="10.140625" style="75" customWidth="1"/>
    <col min="10238" max="10238" width="7.42578125" style="75" customWidth="1"/>
    <col min="10239" max="10240" width="10.140625" style="75" customWidth="1"/>
    <col min="10241" max="10241" width="7.42578125" style="75" customWidth="1"/>
    <col min="10242" max="10243" width="10.140625" style="75" customWidth="1"/>
    <col min="10244" max="10244" width="7.5703125" style="75" customWidth="1"/>
    <col min="10245" max="10246" width="10.140625" style="75" customWidth="1"/>
    <col min="10247" max="10247" width="7.42578125" style="75" customWidth="1"/>
    <col min="10248" max="10249" width="10.140625" style="75" customWidth="1"/>
    <col min="10250" max="10250" width="7.42578125" style="75" customWidth="1"/>
    <col min="10251" max="10490" width="9.140625" style="75"/>
    <col min="10491" max="10491" width="35.42578125" style="75" customWidth="1"/>
    <col min="10492" max="10493" width="10.140625" style="75" customWidth="1"/>
    <col min="10494" max="10494" width="7.42578125" style="75" customWidth="1"/>
    <col min="10495" max="10496" width="10.140625" style="75" customWidth="1"/>
    <col min="10497" max="10497" width="7.42578125" style="75" customWidth="1"/>
    <col min="10498" max="10499" width="10.140625" style="75" customWidth="1"/>
    <col min="10500" max="10500" width="7.5703125" style="75" customWidth="1"/>
    <col min="10501" max="10502" width="10.140625" style="75" customWidth="1"/>
    <col min="10503" max="10503" width="7.42578125" style="75" customWidth="1"/>
    <col min="10504" max="10505" width="10.140625" style="75" customWidth="1"/>
    <col min="10506" max="10506" width="7.42578125" style="75" customWidth="1"/>
    <col min="10507" max="10746" width="9.140625" style="75"/>
    <col min="10747" max="10747" width="35.42578125" style="75" customWidth="1"/>
    <col min="10748" max="10749" width="10.140625" style="75" customWidth="1"/>
    <col min="10750" max="10750" width="7.42578125" style="75" customWidth="1"/>
    <col min="10751" max="10752" width="10.140625" style="75" customWidth="1"/>
    <col min="10753" max="10753" width="7.42578125" style="75" customWidth="1"/>
    <col min="10754" max="10755" width="10.140625" style="75" customWidth="1"/>
    <col min="10756" max="10756" width="7.5703125" style="75" customWidth="1"/>
    <col min="10757" max="10758" width="10.140625" style="75" customWidth="1"/>
    <col min="10759" max="10759" width="7.42578125" style="75" customWidth="1"/>
    <col min="10760" max="10761" width="10.140625" style="75" customWidth="1"/>
    <col min="10762" max="10762" width="7.42578125" style="75" customWidth="1"/>
    <col min="10763" max="11002" width="9.140625" style="75"/>
    <col min="11003" max="11003" width="35.42578125" style="75" customWidth="1"/>
    <col min="11004" max="11005" width="10.140625" style="75" customWidth="1"/>
    <col min="11006" max="11006" width="7.42578125" style="75" customWidth="1"/>
    <col min="11007" max="11008" width="10.140625" style="75" customWidth="1"/>
    <col min="11009" max="11009" width="7.42578125" style="75" customWidth="1"/>
    <col min="11010" max="11011" width="10.140625" style="75" customWidth="1"/>
    <col min="11012" max="11012" width="7.5703125" style="75" customWidth="1"/>
    <col min="11013" max="11014" width="10.140625" style="75" customWidth="1"/>
    <col min="11015" max="11015" width="7.42578125" style="75" customWidth="1"/>
    <col min="11016" max="11017" width="10.140625" style="75" customWidth="1"/>
    <col min="11018" max="11018" width="7.42578125" style="75" customWidth="1"/>
    <col min="11019" max="11258" width="9.140625" style="75"/>
    <col min="11259" max="11259" width="35.42578125" style="75" customWidth="1"/>
    <col min="11260" max="11261" width="10.140625" style="75" customWidth="1"/>
    <col min="11262" max="11262" width="7.42578125" style="75" customWidth="1"/>
    <col min="11263" max="11264" width="10.140625" style="75" customWidth="1"/>
    <col min="11265" max="11265" width="7.42578125" style="75" customWidth="1"/>
    <col min="11266" max="11267" width="10.140625" style="75" customWidth="1"/>
    <col min="11268" max="11268" width="7.5703125" style="75" customWidth="1"/>
    <col min="11269" max="11270" width="10.140625" style="75" customWidth="1"/>
    <col min="11271" max="11271" width="7.42578125" style="75" customWidth="1"/>
    <col min="11272" max="11273" width="10.140625" style="75" customWidth="1"/>
    <col min="11274" max="11274" width="7.42578125" style="75" customWidth="1"/>
    <col min="11275" max="11514" width="9.140625" style="75"/>
    <col min="11515" max="11515" width="35.42578125" style="75" customWidth="1"/>
    <col min="11516" max="11517" width="10.140625" style="75" customWidth="1"/>
    <col min="11518" max="11518" width="7.42578125" style="75" customWidth="1"/>
    <col min="11519" max="11520" width="10.140625" style="75" customWidth="1"/>
    <col min="11521" max="11521" width="7.42578125" style="75" customWidth="1"/>
    <col min="11522" max="11523" width="10.140625" style="75" customWidth="1"/>
    <col min="11524" max="11524" width="7.5703125" style="75" customWidth="1"/>
    <col min="11525" max="11526" width="10.140625" style="75" customWidth="1"/>
    <col min="11527" max="11527" width="7.42578125" style="75" customWidth="1"/>
    <col min="11528" max="11529" width="10.140625" style="75" customWidth="1"/>
    <col min="11530" max="11530" width="7.42578125" style="75" customWidth="1"/>
    <col min="11531" max="11770" width="9.140625" style="75"/>
    <col min="11771" max="11771" width="35.42578125" style="75" customWidth="1"/>
    <col min="11772" max="11773" width="10.140625" style="75" customWidth="1"/>
    <col min="11774" max="11774" width="7.42578125" style="75" customWidth="1"/>
    <col min="11775" max="11776" width="10.140625" style="75" customWidth="1"/>
    <col min="11777" max="11777" width="7.42578125" style="75" customWidth="1"/>
    <col min="11778" max="11779" width="10.140625" style="75" customWidth="1"/>
    <col min="11780" max="11780" width="7.5703125" style="75" customWidth="1"/>
    <col min="11781" max="11782" width="10.140625" style="75" customWidth="1"/>
    <col min="11783" max="11783" width="7.42578125" style="75" customWidth="1"/>
    <col min="11784" max="11785" width="10.140625" style="75" customWidth="1"/>
    <col min="11786" max="11786" width="7.42578125" style="75" customWidth="1"/>
    <col min="11787" max="12026" width="9.140625" style="75"/>
    <col min="12027" max="12027" width="35.42578125" style="75" customWidth="1"/>
    <col min="12028" max="12029" width="10.140625" style="75" customWidth="1"/>
    <col min="12030" max="12030" width="7.42578125" style="75" customWidth="1"/>
    <col min="12031" max="12032" width="10.140625" style="75" customWidth="1"/>
    <col min="12033" max="12033" width="7.42578125" style="75" customWidth="1"/>
    <col min="12034" max="12035" width="10.140625" style="75" customWidth="1"/>
    <col min="12036" max="12036" width="7.5703125" style="75" customWidth="1"/>
    <col min="12037" max="12038" width="10.140625" style="75" customWidth="1"/>
    <col min="12039" max="12039" width="7.42578125" style="75" customWidth="1"/>
    <col min="12040" max="12041" width="10.140625" style="75" customWidth="1"/>
    <col min="12042" max="12042" width="7.42578125" style="75" customWidth="1"/>
    <col min="12043" max="12282" width="9.140625" style="75"/>
    <col min="12283" max="12283" width="35.42578125" style="75" customWidth="1"/>
    <col min="12284" max="12285" width="10.140625" style="75" customWidth="1"/>
    <col min="12286" max="12286" width="7.42578125" style="75" customWidth="1"/>
    <col min="12287" max="12288" width="10.140625" style="75" customWidth="1"/>
    <col min="12289" max="12289" width="7.42578125" style="75" customWidth="1"/>
    <col min="12290" max="12291" width="10.140625" style="75" customWidth="1"/>
    <col min="12292" max="12292" width="7.5703125" style="75" customWidth="1"/>
    <col min="12293" max="12294" width="10.140625" style="75" customWidth="1"/>
    <col min="12295" max="12295" width="7.42578125" style="75" customWidth="1"/>
    <col min="12296" max="12297" width="10.140625" style="75" customWidth="1"/>
    <col min="12298" max="12298" width="7.42578125" style="75" customWidth="1"/>
    <col min="12299" max="12538" width="9.140625" style="75"/>
    <col min="12539" max="12539" width="35.42578125" style="75" customWidth="1"/>
    <col min="12540" max="12541" width="10.140625" style="75" customWidth="1"/>
    <col min="12542" max="12542" width="7.42578125" style="75" customWidth="1"/>
    <col min="12543" max="12544" width="10.140625" style="75" customWidth="1"/>
    <col min="12545" max="12545" width="7.42578125" style="75" customWidth="1"/>
    <col min="12546" max="12547" width="10.140625" style="75" customWidth="1"/>
    <col min="12548" max="12548" width="7.5703125" style="75" customWidth="1"/>
    <col min="12549" max="12550" width="10.140625" style="75" customWidth="1"/>
    <col min="12551" max="12551" width="7.42578125" style="75" customWidth="1"/>
    <col min="12552" max="12553" width="10.140625" style="75" customWidth="1"/>
    <col min="12554" max="12554" width="7.42578125" style="75" customWidth="1"/>
    <col min="12555" max="12794" width="9.140625" style="75"/>
    <col min="12795" max="12795" width="35.42578125" style="75" customWidth="1"/>
    <col min="12796" max="12797" width="10.140625" style="75" customWidth="1"/>
    <col min="12798" max="12798" width="7.42578125" style="75" customWidth="1"/>
    <col min="12799" max="12800" width="10.140625" style="75" customWidth="1"/>
    <col min="12801" max="12801" width="7.42578125" style="75" customWidth="1"/>
    <col min="12802" max="12803" width="10.140625" style="75" customWidth="1"/>
    <col min="12804" max="12804" width="7.5703125" style="75" customWidth="1"/>
    <col min="12805" max="12806" width="10.140625" style="75" customWidth="1"/>
    <col min="12807" max="12807" width="7.42578125" style="75" customWidth="1"/>
    <col min="12808" max="12809" width="10.140625" style="75" customWidth="1"/>
    <col min="12810" max="12810" width="7.42578125" style="75" customWidth="1"/>
    <col min="12811" max="13050" width="9.140625" style="75"/>
    <col min="13051" max="13051" width="35.42578125" style="75" customWidth="1"/>
    <col min="13052" max="13053" width="10.140625" style="75" customWidth="1"/>
    <col min="13054" max="13054" width="7.42578125" style="75" customWidth="1"/>
    <col min="13055" max="13056" width="10.140625" style="75" customWidth="1"/>
    <col min="13057" max="13057" width="7.42578125" style="75" customWidth="1"/>
    <col min="13058" max="13059" width="10.140625" style="75" customWidth="1"/>
    <col min="13060" max="13060" width="7.5703125" style="75" customWidth="1"/>
    <col min="13061" max="13062" width="10.140625" style="75" customWidth="1"/>
    <col min="13063" max="13063" width="7.42578125" style="75" customWidth="1"/>
    <col min="13064" max="13065" width="10.140625" style="75" customWidth="1"/>
    <col min="13066" max="13066" width="7.42578125" style="75" customWidth="1"/>
    <col min="13067" max="13306" width="9.140625" style="75"/>
    <col min="13307" max="13307" width="35.42578125" style="75" customWidth="1"/>
    <col min="13308" max="13309" width="10.140625" style="75" customWidth="1"/>
    <col min="13310" max="13310" width="7.42578125" style="75" customWidth="1"/>
    <col min="13311" max="13312" width="10.140625" style="75" customWidth="1"/>
    <col min="13313" max="13313" width="7.42578125" style="75" customWidth="1"/>
    <col min="13314" max="13315" width="10.140625" style="75" customWidth="1"/>
    <col min="13316" max="13316" width="7.5703125" style="75" customWidth="1"/>
    <col min="13317" max="13318" width="10.140625" style="75" customWidth="1"/>
    <col min="13319" max="13319" width="7.42578125" style="75" customWidth="1"/>
    <col min="13320" max="13321" width="10.140625" style="75" customWidth="1"/>
    <col min="13322" max="13322" width="7.42578125" style="75" customWidth="1"/>
    <col min="13323" max="13562" width="9.140625" style="75"/>
    <col min="13563" max="13563" width="35.42578125" style="75" customWidth="1"/>
    <col min="13564" max="13565" width="10.140625" style="75" customWidth="1"/>
    <col min="13566" max="13566" width="7.42578125" style="75" customWidth="1"/>
    <col min="13567" max="13568" width="10.140625" style="75" customWidth="1"/>
    <col min="13569" max="13569" width="7.42578125" style="75" customWidth="1"/>
    <col min="13570" max="13571" width="10.140625" style="75" customWidth="1"/>
    <col min="13572" max="13572" width="7.5703125" style="75" customWidth="1"/>
    <col min="13573" max="13574" width="10.140625" style="75" customWidth="1"/>
    <col min="13575" max="13575" width="7.42578125" style="75" customWidth="1"/>
    <col min="13576" max="13577" width="10.140625" style="75" customWidth="1"/>
    <col min="13578" max="13578" width="7.42578125" style="75" customWidth="1"/>
    <col min="13579" max="13818" width="9.140625" style="75"/>
    <col min="13819" max="13819" width="35.42578125" style="75" customWidth="1"/>
    <col min="13820" max="13821" width="10.140625" style="75" customWidth="1"/>
    <col min="13822" max="13822" width="7.42578125" style="75" customWidth="1"/>
    <col min="13823" max="13824" width="10.140625" style="75" customWidth="1"/>
    <col min="13825" max="13825" width="7.42578125" style="75" customWidth="1"/>
    <col min="13826" max="13827" width="10.140625" style="75" customWidth="1"/>
    <col min="13828" max="13828" width="7.5703125" style="75" customWidth="1"/>
    <col min="13829" max="13830" width="10.140625" style="75" customWidth="1"/>
    <col min="13831" max="13831" width="7.42578125" style="75" customWidth="1"/>
    <col min="13832" max="13833" width="10.140625" style="75" customWidth="1"/>
    <col min="13834" max="13834" width="7.42578125" style="75" customWidth="1"/>
    <col min="13835" max="14074" width="9.140625" style="75"/>
    <col min="14075" max="14075" width="35.42578125" style="75" customWidth="1"/>
    <col min="14076" max="14077" width="10.140625" style="75" customWidth="1"/>
    <col min="14078" max="14078" width="7.42578125" style="75" customWidth="1"/>
    <col min="14079" max="14080" width="10.140625" style="75" customWidth="1"/>
    <col min="14081" max="14081" width="7.42578125" style="75" customWidth="1"/>
    <col min="14082" max="14083" width="10.140625" style="75" customWidth="1"/>
    <col min="14084" max="14084" width="7.5703125" style="75" customWidth="1"/>
    <col min="14085" max="14086" width="10.140625" style="75" customWidth="1"/>
    <col min="14087" max="14087" width="7.42578125" style="75" customWidth="1"/>
    <col min="14088" max="14089" width="10.140625" style="75" customWidth="1"/>
    <col min="14090" max="14090" width="7.42578125" style="75" customWidth="1"/>
    <col min="14091" max="14330" width="9.140625" style="75"/>
    <col min="14331" max="14331" width="35.42578125" style="75" customWidth="1"/>
    <col min="14332" max="14333" width="10.140625" style="75" customWidth="1"/>
    <col min="14334" max="14334" width="7.42578125" style="75" customWidth="1"/>
    <col min="14335" max="14336" width="10.140625" style="75" customWidth="1"/>
    <col min="14337" max="14337" width="7.42578125" style="75" customWidth="1"/>
    <col min="14338" max="14339" width="10.140625" style="75" customWidth="1"/>
    <col min="14340" max="14340" width="7.5703125" style="75" customWidth="1"/>
    <col min="14341" max="14342" width="10.140625" style="75" customWidth="1"/>
    <col min="14343" max="14343" width="7.42578125" style="75" customWidth="1"/>
    <col min="14344" max="14345" width="10.140625" style="75" customWidth="1"/>
    <col min="14346" max="14346" width="7.42578125" style="75" customWidth="1"/>
    <col min="14347" max="14586" width="9.140625" style="75"/>
    <col min="14587" max="14587" width="35.42578125" style="75" customWidth="1"/>
    <col min="14588" max="14589" width="10.140625" style="75" customWidth="1"/>
    <col min="14590" max="14590" width="7.42578125" style="75" customWidth="1"/>
    <col min="14591" max="14592" width="10.140625" style="75" customWidth="1"/>
    <col min="14593" max="14593" width="7.42578125" style="75" customWidth="1"/>
    <col min="14594" max="14595" width="10.140625" style="75" customWidth="1"/>
    <col min="14596" max="14596" width="7.5703125" style="75" customWidth="1"/>
    <col min="14597" max="14598" width="10.140625" style="75" customWidth="1"/>
    <col min="14599" max="14599" width="7.42578125" style="75" customWidth="1"/>
    <col min="14600" max="14601" width="10.140625" style="75" customWidth="1"/>
    <col min="14602" max="14602" width="7.42578125" style="75" customWidth="1"/>
    <col min="14603" max="14842" width="9.140625" style="75"/>
    <col min="14843" max="14843" width="35.42578125" style="75" customWidth="1"/>
    <col min="14844" max="14845" width="10.140625" style="75" customWidth="1"/>
    <col min="14846" max="14846" width="7.42578125" style="75" customWidth="1"/>
    <col min="14847" max="14848" width="10.140625" style="75" customWidth="1"/>
    <col min="14849" max="14849" width="7.42578125" style="75" customWidth="1"/>
    <col min="14850" max="14851" width="10.140625" style="75" customWidth="1"/>
    <col min="14852" max="14852" width="7.5703125" style="75" customWidth="1"/>
    <col min="14853" max="14854" width="10.140625" style="75" customWidth="1"/>
    <col min="14855" max="14855" width="7.42578125" style="75" customWidth="1"/>
    <col min="14856" max="14857" width="10.140625" style="75" customWidth="1"/>
    <col min="14858" max="14858" width="7.42578125" style="75" customWidth="1"/>
    <col min="14859" max="15098" width="9.140625" style="75"/>
    <col min="15099" max="15099" width="35.42578125" style="75" customWidth="1"/>
    <col min="15100" max="15101" width="10.140625" style="75" customWidth="1"/>
    <col min="15102" max="15102" width="7.42578125" style="75" customWidth="1"/>
    <col min="15103" max="15104" width="10.140625" style="75" customWidth="1"/>
    <col min="15105" max="15105" width="7.42578125" style="75" customWidth="1"/>
    <col min="15106" max="15107" width="10.140625" style="75" customWidth="1"/>
    <col min="15108" max="15108" width="7.5703125" style="75" customWidth="1"/>
    <col min="15109" max="15110" width="10.140625" style="75" customWidth="1"/>
    <col min="15111" max="15111" width="7.42578125" style="75" customWidth="1"/>
    <col min="15112" max="15113" width="10.140625" style="75" customWidth="1"/>
    <col min="15114" max="15114" width="7.42578125" style="75" customWidth="1"/>
    <col min="15115" max="15354" width="9.140625" style="75"/>
    <col min="15355" max="15355" width="35.42578125" style="75" customWidth="1"/>
    <col min="15356" max="15357" width="10.140625" style="75" customWidth="1"/>
    <col min="15358" max="15358" width="7.42578125" style="75" customWidth="1"/>
    <col min="15359" max="15360" width="10.140625" style="75" customWidth="1"/>
    <col min="15361" max="15361" width="7.42578125" style="75" customWidth="1"/>
    <col min="15362" max="15363" width="10.140625" style="75" customWidth="1"/>
    <col min="15364" max="15364" width="7.5703125" style="75" customWidth="1"/>
    <col min="15365" max="15366" width="10.140625" style="75" customWidth="1"/>
    <col min="15367" max="15367" width="7.42578125" style="75" customWidth="1"/>
    <col min="15368" max="15369" width="10.140625" style="75" customWidth="1"/>
    <col min="15370" max="15370" width="7.42578125" style="75" customWidth="1"/>
    <col min="15371" max="15610" width="9.140625" style="75"/>
    <col min="15611" max="15611" width="35.42578125" style="75" customWidth="1"/>
    <col min="15612" max="15613" width="10.140625" style="75" customWidth="1"/>
    <col min="15614" max="15614" width="7.42578125" style="75" customWidth="1"/>
    <col min="15615" max="15616" width="10.140625" style="75" customWidth="1"/>
    <col min="15617" max="15617" width="7.42578125" style="75" customWidth="1"/>
    <col min="15618" max="15619" width="10.140625" style="75" customWidth="1"/>
    <col min="15620" max="15620" width="7.5703125" style="75" customWidth="1"/>
    <col min="15621" max="15622" width="10.140625" style="75" customWidth="1"/>
    <col min="15623" max="15623" width="7.42578125" style="75" customWidth="1"/>
    <col min="15624" max="15625" width="10.140625" style="75" customWidth="1"/>
    <col min="15626" max="15626" width="7.42578125" style="75" customWidth="1"/>
    <col min="15627" max="15866" width="9.140625" style="75"/>
    <col min="15867" max="15867" width="35.42578125" style="75" customWidth="1"/>
    <col min="15868" max="15869" width="10.140625" style="75" customWidth="1"/>
    <col min="15870" max="15870" width="7.42578125" style="75" customWidth="1"/>
    <col min="15871" max="15872" width="10.140625" style="75" customWidth="1"/>
    <col min="15873" max="15873" width="7.42578125" style="75" customWidth="1"/>
    <col min="15874" max="15875" width="10.140625" style="75" customWidth="1"/>
    <col min="15876" max="15876" width="7.5703125" style="75" customWidth="1"/>
    <col min="15877" max="15878" width="10.140625" style="75" customWidth="1"/>
    <col min="15879" max="15879" width="7.42578125" style="75" customWidth="1"/>
    <col min="15880" max="15881" width="10.140625" style="75" customWidth="1"/>
    <col min="15882" max="15882" width="7.42578125" style="75" customWidth="1"/>
    <col min="15883" max="16122" width="9.140625" style="75"/>
    <col min="16123" max="16123" width="35.42578125" style="75" customWidth="1"/>
    <col min="16124" max="16125" width="10.140625" style="75" customWidth="1"/>
    <col min="16126" max="16126" width="7.42578125" style="75" customWidth="1"/>
    <col min="16127" max="16128" width="10.140625" style="75" customWidth="1"/>
    <col min="16129" max="16129" width="7.42578125" style="75" customWidth="1"/>
    <col min="16130" max="16131" width="10.140625" style="75" customWidth="1"/>
    <col min="16132" max="16132" width="7.5703125" style="75" customWidth="1"/>
    <col min="16133" max="16134" width="10.140625" style="75" customWidth="1"/>
    <col min="16135" max="16135" width="7.42578125" style="75" customWidth="1"/>
    <col min="16136" max="16137" width="10.140625" style="75" customWidth="1"/>
    <col min="16138" max="16138" width="7.42578125" style="75" customWidth="1"/>
    <col min="16139" max="16384" width="9.140625" style="75"/>
  </cols>
  <sheetData>
    <row r="1" spans="1:16" ht="18.75" customHeight="1" x14ac:dyDescent="0.2">
      <c r="A1" s="485" t="s">
        <v>92</v>
      </c>
      <c r="B1" s="485"/>
      <c r="C1" s="485"/>
      <c r="D1" s="485"/>
      <c r="E1" s="485"/>
      <c r="F1" s="485"/>
      <c r="G1" s="485"/>
      <c r="H1" s="485"/>
      <c r="I1" s="485"/>
      <c r="J1" s="485"/>
      <c r="K1" s="485"/>
      <c r="L1" s="485"/>
      <c r="M1" s="485"/>
      <c r="N1" s="485"/>
      <c r="O1" s="485"/>
      <c r="P1" s="485"/>
    </row>
    <row r="2" spans="1:16" ht="18.75" customHeight="1" x14ac:dyDescent="0.2">
      <c r="A2" s="481" t="s">
        <v>104</v>
      </c>
      <c r="B2" s="481"/>
      <c r="C2" s="481"/>
      <c r="D2" s="481"/>
      <c r="E2" s="481"/>
      <c r="F2" s="481"/>
      <c r="G2" s="481"/>
      <c r="H2" s="481"/>
      <c r="I2" s="481"/>
      <c r="J2" s="481"/>
      <c r="K2" s="481"/>
      <c r="L2" s="481"/>
      <c r="M2" s="481"/>
      <c r="N2" s="481"/>
      <c r="O2" s="481"/>
      <c r="P2" s="481"/>
    </row>
    <row r="3" spans="1:16" ht="41.25" customHeight="1" x14ac:dyDescent="0.3">
      <c r="A3" s="486" t="s">
        <v>371</v>
      </c>
      <c r="B3" s="487"/>
      <c r="C3" s="487"/>
      <c r="D3" s="487"/>
      <c r="E3" s="487"/>
      <c r="F3" s="487"/>
      <c r="G3" s="487"/>
      <c r="H3" s="487"/>
      <c r="I3" s="487"/>
      <c r="J3" s="487"/>
      <c r="K3" s="487"/>
      <c r="L3" s="487"/>
      <c r="M3" s="487"/>
      <c r="N3" s="487"/>
      <c r="O3" s="487"/>
      <c r="P3" s="487"/>
    </row>
    <row r="5" spans="1:16" ht="18.75" customHeight="1" x14ac:dyDescent="0.3">
      <c r="P5" s="417" t="s">
        <v>102</v>
      </c>
    </row>
    <row r="6" spans="1:16" ht="28.5" customHeight="1" x14ac:dyDescent="0.2">
      <c r="A6" s="488" t="s">
        <v>105</v>
      </c>
      <c r="B6" s="490">
        <v>2013</v>
      </c>
      <c r="C6" s="491"/>
      <c r="D6" s="492"/>
      <c r="E6" s="490">
        <v>2014</v>
      </c>
      <c r="F6" s="491"/>
      <c r="G6" s="492"/>
      <c r="H6" s="490">
        <v>2015</v>
      </c>
      <c r="I6" s="491"/>
      <c r="J6" s="492"/>
      <c r="K6" s="490">
        <v>2016</v>
      </c>
      <c r="L6" s="491"/>
      <c r="M6" s="492"/>
      <c r="N6" s="490" t="s">
        <v>106</v>
      </c>
      <c r="O6" s="491"/>
      <c r="P6" s="492"/>
    </row>
    <row r="7" spans="1:16" ht="65.25" customHeight="1" x14ac:dyDescent="0.2">
      <c r="A7" s="489"/>
      <c r="B7" s="390" t="s">
        <v>107</v>
      </c>
      <c r="C7" s="390" t="s">
        <v>108</v>
      </c>
      <c r="D7" s="390" t="s">
        <v>109</v>
      </c>
      <c r="E7" s="390" t="s">
        <v>107</v>
      </c>
      <c r="F7" s="390" t="s">
        <v>108</v>
      </c>
      <c r="G7" s="390" t="s">
        <v>109</v>
      </c>
      <c r="H7" s="390" t="s">
        <v>107</v>
      </c>
      <c r="I7" s="390" t="s">
        <v>108</v>
      </c>
      <c r="J7" s="390" t="s">
        <v>109</v>
      </c>
      <c r="K7" s="390" t="s">
        <v>107</v>
      </c>
      <c r="L7" s="390" t="s">
        <v>108</v>
      </c>
      <c r="M7" s="390" t="s">
        <v>109</v>
      </c>
      <c r="N7" s="390" t="s">
        <v>107</v>
      </c>
      <c r="O7" s="390" t="s">
        <v>108</v>
      </c>
      <c r="P7" s="390" t="s">
        <v>109</v>
      </c>
    </row>
    <row r="8" spans="1:16" ht="33.75" customHeight="1" x14ac:dyDescent="0.2">
      <c r="A8" s="74" t="s">
        <v>58</v>
      </c>
      <c r="B8" s="72">
        <v>5825000</v>
      </c>
      <c r="C8" s="72">
        <v>3300431.3888497618</v>
      </c>
      <c r="D8" s="73">
        <f>C8/B8</f>
        <v>0.56659766332184747</v>
      </c>
      <c r="E8" s="72">
        <v>6095000</v>
      </c>
      <c r="F8" s="72">
        <v>3520842.2118515689</v>
      </c>
      <c r="G8" s="73">
        <f>F8/E8</f>
        <v>0.57766074025456426</v>
      </c>
      <c r="H8" s="72">
        <v>6530000</v>
      </c>
      <c r="I8" s="72">
        <v>3611080.5425748159</v>
      </c>
      <c r="J8" s="73">
        <f>I8/H8</f>
        <v>0.55299855169599021</v>
      </c>
      <c r="K8" s="72">
        <v>7375000</v>
      </c>
      <c r="L8" s="72">
        <v>4242157.0553163253</v>
      </c>
      <c r="M8" s="73">
        <f>L8/K8</f>
        <v>0.57520773631407796</v>
      </c>
      <c r="N8" s="72">
        <v>8200000</v>
      </c>
      <c r="O8" s="72">
        <v>4517897.2639118861</v>
      </c>
      <c r="P8" s="73">
        <f>O8/N8</f>
        <v>0.55096308096486413</v>
      </c>
    </row>
    <row r="9" spans="1:16" ht="33.75" customHeight="1" x14ac:dyDescent="0.2">
      <c r="A9" s="74" t="s">
        <v>99</v>
      </c>
      <c r="B9" s="72">
        <v>4590000</v>
      </c>
      <c r="C9" s="72">
        <v>3447167.9879111373</v>
      </c>
      <c r="D9" s="73">
        <f t="shared" ref="D9:D11" si="0">C9/B9</f>
        <v>0.75101699083031315</v>
      </c>
      <c r="E9" s="72">
        <v>5010000</v>
      </c>
      <c r="F9" s="72">
        <v>3800746.5846790699</v>
      </c>
      <c r="G9" s="73">
        <f t="shared" ref="G9:G11" si="1">F9/E9</f>
        <v>0.75863205283015367</v>
      </c>
      <c r="H9" s="72">
        <v>5410000</v>
      </c>
      <c r="I9" s="72">
        <v>4141153.4622673881</v>
      </c>
      <c r="J9" s="73">
        <f t="shared" ref="J9:J11" si="2">I9/H9</f>
        <v>0.76546274718436014</v>
      </c>
      <c r="K9" s="72">
        <v>5620000</v>
      </c>
      <c r="L9" s="72">
        <v>4982032.8788192458</v>
      </c>
      <c r="M9" s="73">
        <f t="shared" ref="M9:M11" si="3">L9/K9</f>
        <v>0.88648271865111139</v>
      </c>
      <c r="N9" s="72">
        <v>5900000</v>
      </c>
      <c r="O9" s="72">
        <v>5355685.3447306892</v>
      </c>
      <c r="P9" s="73">
        <f t="shared" ref="P9:P11" si="4">O9/N9</f>
        <v>0.90774327876791339</v>
      </c>
    </row>
    <row r="10" spans="1:16" ht="33.75" customHeight="1" x14ac:dyDescent="0.2">
      <c r="A10" s="74" t="s">
        <v>60</v>
      </c>
      <c r="B10" s="72">
        <v>4520000</v>
      </c>
      <c r="C10" s="72">
        <v>2864537.1191308</v>
      </c>
      <c r="D10" s="73">
        <f t="shared" si="0"/>
        <v>0.63374715025017703</v>
      </c>
      <c r="E10" s="72">
        <v>4630000</v>
      </c>
      <c r="F10" s="72">
        <v>3187072.4405297567</v>
      </c>
      <c r="G10" s="73">
        <f t="shared" si="1"/>
        <v>0.68835257894811164</v>
      </c>
      <c r="H10" s="72">
        <v>4960000</v>
      </c>
      <c r="I10" s="72">
        <v>3397743.9101198246</v>
      </c>
      <c r="J10" s="73">
        <f t="shared" si="2"/>
        <v>0.68502901413706141</v>
      </c>
      <c r="K10" s="72">
        <v>5560000</v>
      </c>
      <c r="L10" s="72">
        <v>3994734.0663609174</v>
      </c>
      <c r="M10" s="73">
        <f t="shared" si="3"/>
        <v>0.7184773500649132</v>
      </c>
      <c r="N10" s="72">
        <v>5910000</v>
      </c>
      <c r="O10" s="72">
        <v>4254391.7806743765</v>
      </c>
      <c r="P10" s="73">
        <f t="shared" si="4"/>
        <v>0.71986324546097746</v>
      </c>
    </row>
    <row r="11" spans="1:16" ht="33.75" customHeight="1" x14ac:dyDescent="0.2">
      <c r="A11" s="74" t="s">
        <v>110</v>
      </c>
      <c r="B11" s="72">
        <v>4900000</v>
      </c>
      <c r="C11" s="72">
        <v>3178558.6070559756</v>
      </c>
      <c r="D11" s="73">
        <f t="shared" si="0"/>
        <v>0.64868543001142354</v>
      </c>
      <c r="E11" s="72">
        <v>5100000</v>
      </c>
      <c r="F11" s="72">
        <v>3501054.5698492699</v>
      </c>
      <c r="G11" s="73">
        <f t="shared" si="1"/>
        <v>0.68648128820573917</v>
      </c>
      <c r="H11" s="72">
        <v>5300000</v>
      </c>
      <c r="I11" s="72">
        <v>3751571.7409882918</v>
      </c>
      <c r="J11" s="73">
        <f t="shared" si="2"/>
        <v>0.70784372471477208</v>
      </c>
      <c r="K11" s="72">
        <v>5990000</v>
      </c>
      <c r="L11" s="72">
        <v>4455440.7319186963</v>
      </c>
      <c r="M11" s="73">
        <f t="shared" si="3"/>
        <v>0.74381314389293762</v>
      </c>
      <c r="N11" s="72">
        <v>6500000</v>
      </c>
      <c r="O11" s="72">
        <v>4767706.1258911798</v>
      </c>
      <c r="P11" s="73">
        <f t="shared" si="4"/>
        <v>0.73349325013710454</v>
      </c>
    </row>
    <row r="12" spans="1:16" ht="51" customHeight="1" x14ac:dyDescent="0.2">
      <c r="A12" s="74" t="s">
        <v>116</v>
      </c>
      <c r="B12" s="72"/>
      <c r="C12" s="72"/>
      <c r="D12" s="80"/>
      <c r="E12" s="80">
        <f>E11/B11-1</f>
        <v>4.081632653061229E-2</v>
      </c>
      <c r="F12" s="80">
        <f>F11/C11-1</f>
        <v>0.1014598132868767</v>
      </c>
      <c r="G12" s="73"/>
      <c r="H12" s="80">
        <f>H11/E11-1</f>
        <v>3.9215686274509887E-2</v>
      </c>
      <c r="I12" s="80">
        <f>I11/F11-1</f>
        <v>7.1554774751713568E-2</v>
      </c>
      <c r="J12" s="73"/>
      <c r="K12" s="80">
        <f>K11/H11-1</f>
        <v>0.1301886792452831</v>
      </c>
      <c r="L12" s="80">
        <f>L11/I11-1</f>
        <v>0.18761976033676531</v>
      </c>
      <c r="M12" s="73"/>
      <c r="N12" s="80">
        <f>N11/K11-1</f>
        <v>8.5141903171953359E-2</v>
      </c>
      <c r="O12" s="80">
        <f>O11/L11-1</f>
        <v>7.0086308574462741E-2</v>
      </c>
      <c r="P12" s="73"/>
    </row>
    <row r="13" spans="1:16" ht="26.25" customHeight="1" x14ac:dyDescent="0.2">
      <c r="P13" s="416" t="s">
        <v>115</v>
      </c>
    </row>
    <row r="14" spans="1:16" ht="33" hidden="1" customHeight="1" x14ac:dyDescent="0.2">
      <c r="A14" s="76" t="s">
        <v>111</v>
      </c>
      <c r="B14" s="77"/>
      <c r="C14" s="77"/>
      <c r="D14" s="77"/>
      <c r="E14" s="77"/>
      <c r="F14" s="78">
        <f>F11/C11-1</f>
        <v>0.1014598132868767</v>
      </c>
      <c r="G14" s="77"/>
      <c r="H14" s="77"/>
      <c r="I14" s="78">
        <f>I11/F11-1</f>
        <v>7.1554774751713568E-2</v>
      </c>
      <c r="J14" s="77"/>
      <c r="K14" s="77"/>
      <c r="L14" s="78">
        <f>L11/I11-1</f>
        <v>0.18761976033676531</v>
      </c>
      <c r="M14" s="77"/>
      <c r="N14" s="77"/>
      <c r="O14" s="78">
        <f>O11/L11-1</f>
        <v>7.0086308574462741E-2</v>
      </c>
      <c r="P14" s="77"/>
    </row>
    <row r="15" spans="1:16" ht="33" hidden="1" customHeight="1" x14ac:dyDescent="0.2">
      <c r="A15" s="76" t="s">
        <v>112</v>
      </c>
      <c r="B15" s="77"/>
      <c r="C15" s="77"/>
      <c r="D15" s="77"/>
      <c r="E15" s="77"/>
      <c r="F15" s="79">
        <v>0.152</v>
      </c>
      <c r="G15" s="77"/>
      <c r="H15" s="77"/>
      <c r="I15" s="79">
        <v>0.14299999999999999</v>
      </c>
      <c r="J15" s="77"/>
      <c r="K15" s="77"/>
      <c r="L15" s="79">
        <v>0.124</v>
      </c>
      <c r="M15" s="77"/>
      <c r="N15" s="77"/>
      <c r="O15" s="79">
        <v>7.2999999999999995E-2</v>
      </c>
      <c r="P15" s="77"/>
    </row>
    <row r="16" spans="1:16" ht="9.75" hidden="1" customHeight="1" x14ac:dyDescent="0.2">
      <c r="A16" s="76" t="s">
        <v>113</v>
      </c>
      <c r="B16" s="77"/>
      <c r="C16" s="77"/>
      <c r="D16" s="77"/>
      <c r="E16" s="77"/>
      <c r="F16" s="79">
        <f>F14-F15</f>
        <v>-5.0540186713123297E-2</v>
      </c>
      <c r="G16" s="77"/>
      <c r="H16" s="77"/>
      <c r="I16" s="79">
        <f>I14-I15</f>
        <v>-7.144522524828642E-2</v>
      </c>
      <c r="J16" s="77"/>
      <c r="K16" s="77"/>
      <c r="L16" s="79">
        <f>L14-L15</f>
        <v>6.3619760336765308E-2</v>
      </c>
      <c r="M16" s="77"/>
      <c r="N16" s="77"/>
      <c r="O16" s="79">
        <f>O14-O15</f>
        <v>-2.9136914255372542E-3</v>
      </c>
      <c r="P16" s="77"/>
    </row>
  </sheetData>
  <mergeCells count="9">
    <mergeCell ref="A1:P1"/>
    <mergeCell ref="A2:P2"/>
    <mergeCell ref="A3:P3"/>
    <mergeCell ref="A6:A7"/>
    <mergeCell ref="B6:D6"/>
    <mergeCell ref="E6:G6"/>
    <mergeCell ref="H6:J6"/>
    <mergeCell ref="K6:M6"/>
    <mergeCell ref="N6:P6"/>
  </mergeCells>
  <pageMargins left="0.78740157480314998" right="0.78740157480314998" top="0.93110236199999996" bottom="0.78740157480314998" header="0.31496062992126" footer="0.31496062992126"/>
  <pageSetup paperSize="9" scale="7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zoomScale="85" zoomScaleNormal="85" workbookViewId="0">
      <selection activeCell="M6" sqref="M6"/>
    </sheetView>
  </sheetViews>
  <sheetFormatPr defaultColWidth="11.42578125" defaultRowHeight="12.75" x14ac:dyDescent="0.25"/>
  <cols>
    <col min="1" max="1" width="5.42578125" style="38" customWidth="1"/>
    <col min="2" max="2" width="30.7109375" style="38" customWidth="1"/>
    <col min="3" max="3" width="10.28515625" style="38" hidden="1" customWidth="1"/>
    <col min="4" max="5" width="9.42578125" style="38" hidden="1" customWidth="1"/>
    <col min="6" max="6" width="10" style="38" hidden="1" customWidth="1"/>
    <col min="7" max="7" width="9.85546875" style="38" hidden="1" customWidth="1"/>
    <col min="8" max="8" width="1.42578125" style="38" hidden="1" customWidth="1"/>
    <col min="9" max="9" width="9.140625" style="38" customWidth="1"/>
    <col min="10" max="10" width="9.42578125" style="38" bestFit="1" customWidth="1"/>
    <col min="11" max="11" width="9" style="38" customWidth="1"/>
    <col min="12" max="12" width="8.140625" style="38" customWidth="1"/>
    <col min="13" max="13" width="9.28515625" style="38" customWidth="1"/>
    <col min="14" max="14" width="10.28515625" style="38" customWidth="1"/>
    <col min="15" max="15" width="8.42578125" style="38" customWidth="1"/>
    <col min="16" max="16" width="9.7109375" style="38" customWidth="1"/>
    <col min="17" max="18" width="7.85546875" style="38" customWidth="1"/>
    <col min="19" max="19" width="10.85546875" style="38" customWidth="1"/>
    <col min="20" max="20" width="9.140625" style="38" customWidth="1"/>
    <col min="21" max="21" width="8.28515625" style="38" customWidth="1"/>
    <col min="22" max="22" width="9.85546875" style="38" customWidth="1"/>
    <col min="23" max="23" width="8.7109375" style="38" customWidth="1"/>
    <col min="24" max="209" width="11.42578125" style="38"/>
    <col min="210" max="210" width="5.42578125" style="38" customWidth="1"/>
    <col min="211" max="211" width="30.7109375" style="38" customWidth="1"/>
    <col min="212" max="217" width="0" style="38" hidden="1" customWidth="1"/>
    <col min="218" max="218" width="9.140625" style="38" customWidth="1"/>
    <col min="219" max="219" width="9.42578125" style="38" bestFit="1" customWidth="1"/>
    <col min="220" max="220" width="9" style="38" customWidth="1"/>
    <col min="221" max="221" width="8.140625" style="38" customWidth="1"/>
    <col min="222" max="222" width="9.28515625" style="38" customWidth="1"/>
    <col min="223" max="223" width="10.28515625" style="38" customWidth="1"/>
    <col min="224" max="224" width="8.42578125" style="38" customWidth="1"/>
    <col min="225" max="225" width="9.7109375" style="38" customWidth="1"/>
    <col min="226" max="227" width="7.85546875" style="38" customWidth="1"/>
    <col min="228" max="228" width="10.85546875" style="38" customWidth="1"/>
    <col min="229" max="229" width="9.140625" style="38" customWidth="1"/>
    <col min="230" max="230" width="8.28515625" style="38" customWidth="1"/>
    <col min="231" max="231" width="9.85546875" style="38" customWidth="1"/>
    <col min="232" max="232" width="8.7109375" style="38" customWidth="1"/>
    <col min="233" max="465" width="11.42578125" style="38"/>
    <col min="466" max="466" width="5.42578125" style="38" customWidth="1"/>
    <col min="467" max="467" width="30.7109375" style="38" customWidth="1"/>
    <col min="468" max="473" width="0" style="38" hidden="1" customWidth="1"/>
    <col min="474" max="474" width="9.140625" style="38" customWidth="1"/>
    <col min="475" max="475" width="9.42578125" style="38" bestFit="1" customWidth="1"/>
    <col min="476" max="476" width="9" style="38" customWidth="1"/>
    <col min="477" max="477" width="8.140625" style="38" customWidth="1"/>
    <col min="478" max="478" width="9.28515625" style="38" customWidth="1"/>
    <col min="479" max="479" width="10.28515625" style="38" customWidth="1"/>
    <col min="480" max="480" width="8.42578125" style="38" customWidth="1"/>
    <col min="481" max="481" width="9.7109375" style="38" customWidth="1"/>
    <col min="482" max="483" width="7.85546875" style="38" customWidth="1"/>
    <col min="484" max="484" width="10.85546875" style="38" customWidth="1"/>
    <col min="485" max="485" width="9.140625" style="38" customWidth="1"/>
    <col min="486" max="486" width="8.28515625" style="38" customWidth="1"/>
    <col min="487" max="487" width="9.85546875" style="38" customWidth="1"/>
    <col min="488" max="488" width="8.7109375" style="38" customWidth="1"/>
    <col min="489" max="721" width="11.42578125" style="38"/>
    <col min="722" max="722" width="5.42578125" style="38" customWidth="1"/>
    <col min="723" max="723" width="30.7109375" style="38" customWidth="1"/>
    <col min="724" max="729" width="0" style="38" hidden="1" customWidth="1"/>
    <col min="730" max="730" width="9.140625" style="38" customWidth="1"/>
    <col min="731" max="731" width="9.42578125" style="38" bestFit="1" customWidth="1"/>
    <col min="732" max="732" width="9" style="38" customWidth="1"/>
    <col min="733" max="733" width="8.140625" style="38" customWidth="1"/>
    <col min="734" max="734" width="9.28515625" style="38" customWidth="1"/>
    <col min="735" max="735" width="10.28515625" style="38" customWidth="1"/>
    <col min="736" max="736" width="8.42578125" style="38" customWidth="1"/>
    <col min="737" max="737" width="9.7109375" style="38" customWidth="1"/>
    <col min="738" max="739" width="7.85546875" style="38" customWidth="1"/>
    <col min="740" max="740" width="10.85546875" style="38" customWidth="1"/>
    <col min="741" max="741" width="9.140625" style="38" customWidth="1"/>
    <col min="742" max="742" width="8.28515625" style="38" customWidth="1"/>
    <col min="743" max="743" width="9.85546875" style="38" customWidth="1"/>
    <col min="744" max="744" width="8.7109375" style="38" customWidth="1"/>
    <col min="745" max="977" width="11.42578125" style="38"/>
    <col min="978" max="978" width="5.42578125" style="38" customWidth="1"/>
    <col min="979" max="979" width="30.7109375" style="38" customWidth="1"/>
    <col min="980" max="985" width="0" style="38" hidden="1" customWidth="1"/>
    <col min="986" max="986" width="9.140625" style="38" customWidth="1"/>
    <col min="987" max="987" width="9.42578125" style="38" bestFit="1" customWidth="1"/>
    <col min="988" max="988" width="9" style="38" customWidth="1"/>
    <col min="989" max="989" width="8.140625" style="38" customWidth="1"/>
    <col min="990" max="990" width="9.28515625" style="38" customWidth="1"/>
    <col min="991" max="991" width="10.28515625" style="38" customWidth="1"/>
    <col min="992" max="992" width="8.42578125" style="38" customWidth="1"/>
    <col min="993" max="993" width="9.7109375" style="38" customWidth="1"/>
    <col min="994" max="995" width="7.85546875" style="38" customWidth="1"/>
    <col min="996" max="996" width="10.85546875" style="38" customWidth="1"/>
    <col min="997" max="997" width="9.140625" style="38" customWidth="1"/>
    <col min="998" max="998" width="8.28515625" style="38" customWidth="1"/>
    <col min="999" max="999" width="9.85546875" style="38" customWidth="1"/>
    <col min="1000" max="1000" width="8.7109375" style="38" customWidth="1"/>
    <col min="1001" max="1233" width="11.42578125" style="38"/>
    <col min="1234" max="1234" width="5.42578125" style="38" customWidth="1"/>
    <col min="1235" max="1235" width="30.7109375" style="38" customWidth="1"/>
    <col min="1236" max="1241" width="0" style="38" hidden="1" customWidth="1"/>
    <col min="1242" max="1242" width="9.140625" style="38" customWidth="1"/>
    <col min="1243" max="1243" width="9.42578125" style="38" bestFit="1" customWidth="1"/>
    <col min="1244" max="1244" width="9" style="38" customWidth="1"/>
    <col min="1245" max="1245" width="8.140625" style="38" customWidth="1"/>
    <col min="1246" max="1246" width="9.28515625" style="38" customWidth="1"/>
    <col min="1247" max="1247" width="10.28515625" style="38" customWidth="1"/>
    <col min="1248" max="1248" width="8.42578125" style="38" customWidth="1"/>
    <col min="1249" max="1249" width="9.7109375" style="38" customWidth="1"/>
    <col min="1250" max="1251" width="7.85546875" style="38" customWidth="1"/>
    <col min="1252" max="1252" width="10.85546875" style="38" customWidth="1"/>
    <col min="1253" max="1253" width="9.140625" style="38" customWidth="1"/>
    <col min="1254" max="1254" width="8.28515625" style="38" customWidth="1"/>
    <col min="1255" max="1255" width="9.85546875" style="38" customWidth="1"/>
    <col min="1256" max="1256" width="8.7109375" style="38" customWidth="1"/>
    <col min="1257" max="1489" width="11.42578125" style="38"/>
    <col min="1490" max="1490" width="5.42578125" style="38" customWidth="1"/>
    <col min="1491" max="1491" width="30.7109375" style="38" customWidth="1"/>
    <col min="1492" max="1497" width="0" style="38" hidden="1" customWidth="1"/>
    <col min="1498" max="1498" width="9.140625" style="38" customWidth="1"/>
    <col min="1499" max="1499" width="9.42578125" style="38" bestFit="1" customWidth="1"/>
    <col min="1500" max="1500" width="9" style="38" customWidth="1"/>
    <col min="1501" max="1501" width="8.140625" style="38" customWidth="1"/>
    <col min="1502" max="1502" width="9.28515625" style="38" customWidth="1"/>
    <col min="1503" max="1503" width="10.28515625" style="38" customWidth="1"/>
    <col min="1504" max="1504" width="8.42578125" style="38" customWidth="1"/>
    <col min="1505" max="1505" width="9.7109375" style="38" customWidth="1"/>
    <col min="1506" max="1507" width="7.85546875" style="38" customWidth="1"/>
    <col min="1508" max="1508" width="10.85546875" style="38" customWidth="1"/>
    <col min="1509" max="1509" width="9.140625" style="38" customWidth="1"/>
    <col min="1510" max="1510" width="8.28515625" style="38" customWidth="1"/>
    <col min="1511" max="1511" width="9.85546875" style="38" customWidth="1"/>
    <col min="1512" max="1512" width="8.7109375" style="38" customWidth="1"/>
    <col min="1513" max="1745" width="11.42578125" style="38"/>
    <col min="1746" max="1746" width="5.42578125" style="38" customWidth="1"/>
    <col min="1747" max="1747" width="30.7109375" style="38" customWidth="1"/>
    <col min="1748" max="1753" width="0" style="38" hidden="1" customWidth="1"/>
    <col min="1754" max="1754" width="9.140625" style="38" customWidth="1"/>
    <col min="1755" max="1755" width="9.42578125" style="38" bestFit="1" customWidth="1"/>
    <col min="1756" max="1756" width="9" style="38" customWidth="1"/>
    <col min="1757" max="1757" width="8.140625" style="38" customWidth="1"/>
    <col min="1758" max="1758" width="9.28515625" style="38" customWidth="1"/>
    <col min="1759" max="1759" width="10.28515625" style="38" customWidth="1"/>
    <col min="1760" max="1760" width="8.42578125" style="38" customWidth="1"/>
    <col min="1761" max="1761" width="9.7109375" style="38" customWidth="1"/>
    <col min="1762" max="1763" width="7.85546875" style="38" customWidth="1"/>
    <col min="1764" max="1764" width="10.85546875" style="38" customWidth="1"/>
    <col min="1765" max="1765" width="9.140625" style="38" customWidth="1"/>
    <col min="1766" max="1766" width="8.28515625" style="38" customWidth="1"/>
    <col min="1767" max="1767" width="9.85546875" style="38" customWidth="1"/>
    <col min="1768" max="1768" width="8.7109375" style="38" customWidth="1"/>
    <col min="1769" max="2001" width="11.42578125" style="38"/>
    <col min="2002" max="2002" width="5.42578125" style="38" customWidth="1"/>
    <col min="2003" max="2003" width="30.7109375" style="38" customWidth="1"/>
    <col min="2004" max="2009" width="0" style="38" hidden="1" customWidth="1"/>
    <col min="2010" max="2010" width="9.140625" style="38" customWidth="1"/>
    <col min="2011" max="2011" width="9.42578125" style="38" bestFit="1" customWidth="1"/>
    <col min="2012" max="2012" width="9" style="38" customWidth="1"/>
    <col min="2013" max="2013" width="8.140625" style="38" customWidth="1"/>
    <col min="2014" max="2014" width="9.28515625" style="38" customWidth="1"/>
    <col min="2015" max="2015" width="10.28515625" style="38" customWidth="1"/>
    <col min="2016" max="2016" width="8.42578125" style="38" customWidth="1"/>
    <col min="2017" max="2017" width="9.7109375" style="38" customWidth="1"/>
    <col min="2018" max="2019" width="7.85546875" style="38" customWidth="1"/>
    <col min="2020" max="2020" width="10.85546875" style="38" customWidth="1"/>
    <col min="2021" max="2021" width="9.140625" style="38" customWidth="1"/>
    <col min="2022" max="2022" width="8.28515625" style="38" customWidth="1"/>
    <col min="2023" max="2023" width="9.85546875" style="38" customWidth="1"/>
    <col min="2024" max="2024" width="8.7109375" style="38" customWidth="1"/>
    <col min="2025" max="2257" width="11.42578125" style="38"/>
    <col min="2258" max="2258" width="5.42578125" style="38" customWidth="1"/>
    <col min="2259" max="2259" width="30.7109375" style="38" customWidth="1"/>
    <col min="2260" max="2265" width="0" style="38" hidden="1" customWidth="1"/>
    <col min="2266" max="2266" width="9.140625" style="38" customWidth="1"/>
    <col min="2267" max="2267" width="9.42578125" style="38" bestFit="1" customWidth="1"/>
    <col min="2268" max="2268" width="9" style="38" customWidth="1"/>
    <col min="2269" max="2269" width="8.140625" style="38" customWidth="1"/>
    <col min="2270" max="2270" width="9.28515625" style="38" customWidth="1"/>
    <col min="2271" max="2271" width="10.28515625" style="38" customWidth="1"/>
    <col min="2272" max="2272" width="8.42578125" style="38" customWidth="1"/>
    <col min="2273" max="2273" width="9.7109375" style="38" customWidth="1"/>
    <col min="2274" max="2275" width="7.85546875" style="38" customWidth="1"/>
    <col min="2276" max="2276" width="10.85546875" style="38" customWidth="1"/>
    <col min="2277" max="2277" width="9.140625" style="38" customWidth="1"/>
    <col min="2278" max="2278" width="8.28515625" style="38" customWidth="1"/>
    <col min="2279" max="2279" width="9.85546875" style="38" customWidth="1"/>
    <col min="2280" max="2280" width="8.7109375" style="38" customWidth="1"/>
    <col min="2281" max="2513" width="11.42578125" style="38"/>
    <col min="2514" max="2514" width="5.42578125" style="38" customWidth="1"/>
    <col min="2515" max="2515" width="30.7109375" style="38" customWidth="1"/>
    <col min="2516" max="2521" width="0" style="38" hidden="1" customWidth="1"/>
    <col min="2522" max="2522" width="9.140625" style="38" customWidth="1"/>
    <col min="2523" max="2523" width="9.42578125" style="38" bestFit="1" customWidth="1"/>
    <col min="2524" max="2524" width="9" style="38" customWidth="1"/>
    <col min="2525" max="2525" width="8.140625" style="38" customWidth="1"/>
    <col min="2526" max="2526" width="9.28515625" style="38" customWidth="1"/>
    <col min="2527" max="2527" width="10.28515625" style="38" customWidth="1"/>
    <col min="2528" max="2528" width="8.42578125" style="38" customWidth="1"/>
    <col min="2529" max="2529" width="9.7109375" style="38" customWidth="1"/>
    <col min="2530" max="2531" width="7.85546875" style="38" customWidth="1"/>
    <col min="2532" max="2532" width="10.85546875" style="38" customWidth="1"/>
    <col min="2533" max="2533" width="9.140625" style="38" customWidth="1"/>
    <col min="2534" max="2534" width="8.28515625" style="38" customWidth="1"/>
    <col min="2535" max="2535" width="9.85546875" style="38" customWidth="1"/>
    <col min="2536" max="2536" width="8.7109375" style="38" customWidth="1"/>
    <col min="2537" max="2769" width="11.42578125" style="38"/>
    <col min="2770" max="2770" width="5.42578125" style="38" customWidth="1"/>
    <col min="2771" max="2771" width="30.7109375" style="38" customWidth="1"/>
    <col min="2772" max="2777" width="0" style="38" hidden="1" customWidth="1"/>
    <col min="2778" max="2778" width="9.140625" style="38" customWidth="1"/>
    <col min="2779" max="2779" width="9.42578125" style="38" bestFit="1" customWidth="1"/>
    <col min="2780" max="2780" width="9" style="38" customWidth="1"/>
    <col min="2781" max="2781" width="8.140625" style="38" customWidth="1"/>
    <col min="2782" max="2782" width="9.28515625" style="38" customWidth="1"/>
    <col min="2783" max="2783" width="10.28515625" style="38" customWidth="1"/>
    <col min="2784" max="2784" width="8.42578125" style="38" customWidth="1"/>
    <col min="2785" max="2785" width="9.7109375" style="38" customWidth="1"/>
    <col min="2786" max="2787" width="7.85546875" style="38" customWidth="1"/>
    <col min="2788" max="2788" width="10.85546875" style="38" customWidth="1"/>
    <col min="2789" max="2789" width="9.140625" style="38" customWidth="1"/>
    <col min="2790" max="2790" width="8.28515625" style="38" customWidth="1"/>
    <col min="2791" max="2791" width="9.85546875" style="38" customWidth="1"/>
    <col min="2792" max="2792" width="8.7109375" style="38" customWidth="1"/>
    <col min="2793" max="3025" width="11.42578125" style="38"/>
    <col min="3026" max="3026" width="5.42578125" style="38" customWidth="1"/>
    <col min="3027" max="3027" width="30.7109375" style="38" customWidth="1"/>
    <col min="3028" max="3033" width="0" style="38" hidden="1" customWidth="1"/>
    <col min="3034" max="3034" width="9.140625" style="38" customWidth="1"/>
    <col min="3035" max="3035" width="9.42578125" style="38" bestFit="1" customWidth="1"/>
    <col min="3036" max="3036" width="9" style="38" customWidth="1"/>
    <col min="3037" max="3037" width="8.140625" style="38" customWidth="1"/>
    <col min="3038" max="3038" width="9.28515625" style="38" customWidth="1"/>
    <col min="3039" max="3039" width="10.28515625" style="38" customWidth="1"/>
    <col min="3040" max="3040" width="8.42578125" style="38" customWidth="1"/>
    <col min="3041" max="3041" width="9.7109375" style="38" customWidth="1"/>
    <col min="3042" max="3043" width="7.85546875" style="38" customWidth="1"/>
    <col min="3044" max="3044" width="10.85546875" style="38" customWidth="1"/>
    <col min="3045" max="3045" width="9.140625" style="38" customWidth="1"/>
    <col min="3046" max="3046" width="8.28515625" style="38" customWidth="1"/>
    <col min="3047" max="3047" width="9.85546875" style="38" customWidth="1"/>
    <col min="3048" max="3048" width="8.7109375" style="38" customWidth="1"/>
    <col min="3049" max="3281" width="11.42578125" style="38"/>
    <col min="3282" max="3282" width="5.42578125" style="38" customWidth="1"/>
    <col min="3283" max="3283" width="30.7109375" style="38" customWidth="1"/>
    <col min="3284" max="3289" width="0" style="38" hidden="1" customWidth="1"/>
    <col min="3290" max="3290" width="9.140625" style="38" customWidth="1"/>
    <col min="3291" max="3291" width="9.42578125" style="38" bestFit="1" customWidth="1"/>
    <col min="3292" max="3292" width="9" style="38" customWidth="1"/>
    <col min="3293" max="3293" width="8.140625" style="38" customWidth="1"/>
    <col min="3294" max="3294" width="9.28515625" style="38" customWidth="1"/>
    <col min="3295" max="3295" width="10.28515625" style="38" customWidth="1"/>
    <col min="3296" max="3296" width="8.42578125" style="38" customWidth="1"/>
    <col min="3297" max="3297" width="9.7109375" style="38" customWidth="1"/>
    <col min="3298" max="3299" width="7.85546875" style="38" customWidth="1"/>
    <col min="3300" max="3300" width="10.85546875" style="38" customWidth="1"/>
    <col min="3301" max="3301" width="9.140625" style="38" customWidth="1"/>
    <col min="3302" max="3302" width="8.28515625" style="38" customWidth="1"/>
    <col min="3303" max="3303" width="9.85546875" style="38" customWidth="1"/>
    <col min="3304" max="3304" width="8.7109375" style="38" customWidth="1"/>
    <col min="3305" max="3537" width="11.42578125" style="38"/>
    <col min="3538" max="3538" width="5.42578125" style="38" customWidth="1"/>
    <col min="3539" max="3539" width="30.7109375" style="38" customWidth="1"/>
    <col min="3540" max="3545" width="0" style="38" hidden="1" customWidth="1"/>
    <col min="3546" max="3546" width="9.140625" style="38" customWidth="1"/>
    <col min="3547" max="3547" width="9.42578125" style="38" bestFit="1" customWidth="1"/>
    <col min="3548" max="3548" width="9" style="38" customWidth="1"/>
    <col min="3549" max="3549" width="8.140625" style="38" customWidth="1"/>
    <col min="3550" max="3550" width="9.28515625" style="38" customWidth="1"/>
    <col min="3551" max="3551" width="10.28515625" style="38" customWidth="1"/>
    <col min="3552" max="3552" width="8.42578125" style="38" customWidth="1"/>
    <col min="3553" max="3553" width="9.7109375" style="38" customWidth="1"/>
    <col min="3554" max="3555" width="7.85546875" style="38" customWidth="1"/>
    <col min="3556" max="3556" width="10.85546875" style="38" customWidth="1"/>
    <col min="3557" max="3557" width="9.140625" style="38" customWidth="1"/>
    <col min="3558" max="3558" width="8.28515625" style="38" customWidth="1"/>
    <col min="3559" max="3559" width="9.85546875" style="38" customWidth="1"/>
    <col min="3560" max="3560" width="8.7109375" style="38" customWidth="1"/>
    <col min="3561" max="3793" width="11.42578125" style="38"/>
    <col min="3794" max="3794" width="5.42578125" style="38" customWidth="1"/>
    <col min="3795" max="3795" width="30.7109375" style="38" customWidth="1"/>
    <col min="3796" max="3801" width="0" style="38" hidden="1" customWidth="1"/>
    <col min="3802" max="3802" width="9.140625" style="38" customWidth="1"/>
    <col min="3803" max="3803" width="9.42578125" style="38" bestFit="1" customWidth="1"/>
    <col min="3804" max="3804" width="9" style="38" customWidth="1"/>
    <col min="3805" max="3805" width="8.140625" style="38" customWidth="1"/>
    <col min="3806" max="3806" width="9.28515625" style="38" customWidth="1"/>
    <col min="3807" max="3807" width="10.28515625" style="38" customWidth="1"/>
    <col min="3808" max="3808" width="8.42578125" style="38" customWidth="1"/>
    <col min="3809" max="3809" width="9.7109375" style="38" customWidth="1"/>
    <col min="3810" max="3811" width="7.85546875" style="38" customWidth="1"/>
    <col min="3812" max="3812" width="10.85546875" style="38" customWidth="1"/>
    <col min="3813" max="3813" width="9.140625" style="38" customWidth="1"/>
    <col min="3814" max="3814" width="8.28515625" style="38" customWidth="1"/>
    <col min="3815" max="3815" width="9.85546875" style="38" customWidth="1"/>
    <col min="3816" max="3816" width="8.7109375" style="38" customWidth="1"/>
    <col min="3817" max="4049" width="11.42578125" style="38"/>
    <col min="4050" max="4050" width="5.42578125" style="38" customWidth="1"/>
    <col min="4051" max="4051" width="30.7109375" style="38" customWidth="1"/>
    <col min="4052" max="4057" width="0" style="38" hidden="1" customWidth="1"/>
    <col min="4058" max="4058" width="9.140625" style="38" customWidth="1"/>
    <col min="4059" max="4059" width="9.42578125" style="38" bestFit="1" customWidth="1"/>
    <col min="4060" max="4060" width="9" style="38" customWidth="1"/>
    <col min="4061" max="4061" width="8.140625" style="38" customWidth="1"/>
    <col min="4062" max="4062" width="9.28515625" style="38" customWidth="1"/>
    <col min="4063" max="4063" width="10.28515625" style="38" customWidth="1"/>
    <col min="4064" max="4064" width="8.42578125" style="38" customWidth="1"/>
    <col min="4065" max="4065" width="9.7109375" style="38" customWidth="1"/>
    <col min="4066" max="4067" width="7.85546875" style="38" customWidth="1"/>
    <col min="4068" max="4068" width="10.85546875" style="38" customWidth="1"/>
    <col min="4069" max="4069" width="9.140625" style="38" customWidth="1"/>
    <col min="4070" max="4070" width="8.28515625" style="38" customWidth="1"/>
    <col min="4071" max="4071" width="9.85546875" style="38" customWidth="1"/>
    <col min="4072" max="4072" width="8.7109375" style="38" customWidth="1"/>
    <col min="4073" max="4305" width="11.42578125" style="38"/>
    <col min="4306" max="4306" width="5.42578125" style="38" customWidth="1"/>
    <col min="4307" max="4307" width="30.7109375" style="38" customWidth="1"/>
    <col min="4308" max="4313" width="0" style="38" hidden="1" customWidth="1"/>
    <col min="4314" max="4314" width="9.140625" style="38" customWidth="1"/>
    <col min="4315" max="4315" width="9.42578125" style="38" bestFit="1" customWidth="1"/>
    <col min="4316" max="4316" width="9" style="38" customWidth="1"/>
    <col min="4317" max="4317" width="8.140625" style="38" customWidth="1"/>
    <col min="4318" max="4318" width="9.28515625" style="38" customWidth="1"/>
    <col min="4319" max="4319" width="10.28515625" style="38" customWidth="1"/>
    <col min="4320" max="4320" width="8.42578125" style="38" customWidth="1"/>
    <col min="4321" max="4321" width="9.7109375" style="38" customWidth="1"/>
    <col min="4322" max="4323" width="7.85546875" style="38" customWidth="1"/>
    <col min="4324" max="4324" width="10.85546875" style="38" customWidth="1"/>
    <col min="4325" max="4325" width="9.140625" style="38" customWidth="1"/>
    <col min="4326" max="4326" width="8.28515625" style="38" customWidth="1"/>
    <col min="4327" max="4327" width="9.85546875" style="38" customWidth="1"/>
    <col min="4328" max="4328" width="8.7109375" style="38" customWidth="1"/>
    <col min="4329" max="4561" width="11.42578125" style="38"/>
    <col min="4562" max="4562" width="5.42578125" style="38" customWidth="1"/>
    <col min="4563" max="4563" width="30.7109375" style="38" customWidth="1"/>
    <col min="4564" max="4569" width="0" style="38" hidden="1" customWidth="1"/>
    <col min="4570" max="4570" width="9.140625" style="38" customWidth="1"/>
    <col min="4571" max="4571" width="9.42578125" style="38" bestFit="1" customWidth="1"/>
    <col min="4572" max="4572" width="9" style="38" customWidth="1"/>
    <col min="4573" max="4573" width="8.140625" style="38" customWidth="1"/>
    <col min="4574" max="4574" width="9.28515625" style="38" customWidth="1"/>
    <col min="4575" max="4575" width="10.28515625" style="38" customWidth="1"/>
    <col min="4576" max="4576" width="8.42578125" style="38" customWidth="1"/>
    <col min="4577" max="4577" width="9.7109375" style="38" customWidth="1"/>
    <col min="4578" max="4579" width="7.85546875" style="38" customWidth="1"/>
    <col min="4580" max="4580" width="10.85546875" style="38" customWidth="1"/>
    <col min="4581" max="4581" width="9.140625" style="38" customWidth="1"/>
    <col min="4582" max="4582" width="8.28515625" style="38" customWidth="1"/>
    <col min="4583" max="4583" width="9.85546875" style="38" customWidth="1"/>
    <col min="4584" max="4584" width="8.7109375" style="38" customWidth="1"/>
    <col min="4585" max="4817" width="11.42578125" style="38"/>
    <col min="4818" max="4818" width="5.42578125" style="38" customWidth="1"/>
    <col min="4819" max="4819" width="30.7109375" style="38" customWidth="1"/>
    <col min="4820" max="4825" width="0" style="38" hidden="1" customWidth="1"/>
    <col min="4826" max="4826" width="9.140625" style="38" customWidth="1"/>
    <col min="4827" max="4827" width="9.42578125" style="38" bestFit="1" customWidth="1"/>
    <col min="4828" max="4828" width="9" style="38" customWidth="1"/>
    <col min="4829" max="4829" width="8.140625" style="38" customWidth="1"/>
    <col min="4830" max="4830" width="9.28515625" style="38" customWidth="1"/>
    <col min="4831" max="4831" width="10.28515625" style="38" customWidth="1"/>
    <col min="4832" max="4832" width="8.42578125" style="38" customWidth="1"/>
    <col min="4833" max="4833" width="9.7109375" style="38" customWidth="1"/>
    <col min="4834" max="4835" width="7.85546875" style="38" customWidth="1"/>
    <col min="4836" max="4836" width="10.85546875" style="38" customWidth="1"/>
    <col min="4837" max="4837" width="9.140625" style="38" customWidth="1"/>
    <col min="4838" max="4838" width="8.28515625" style="38" customWidth="1"/>
    <col min="4839" max="4839" width="9.85546875" style="38" customWidth="1"/>
    <col min="4840" max="4840" width="8.7109375" style="38" customWidth="1"/>
    <col min="4841" max="5073" width="11.42578125" style="38"/>
    <col min="5074" max="5074" width="5.42578125" style="38" customWidth="1"/>
    <col min="5075" max="5075" width="30.7109375" style="38" customWidth="1"/>
    <col min="5076" max="5081" width="0" style="38" hidden="1" customWidth="1"/>
    <col min="5082" max="5082" width="9.140625" style="38" customWidth="1"/>
    <col min="5083" max="5083" width="9.42578125" style="38" bestFit="1" customWidth="1"/>
    <col min="5084" max="5084" width="9" style="38" customWidth="1"/>
    <col min="5085" max="5085" width="8.140625" style="38" customWidth="1"/>
    <col min="5086" max="5086" width="9.28515625" style="38" customWidth="1"/>
    <col min="5087" max="5087" width="10.28515625" style="38" customWidth="1"/>
    <col min="5088" max="5088" width="8.42578125" style="38" customWidth="1"/>
    <col min="5089" max="5089" width="9.7109375" style="38" customWidth="1"/>
    <col min="5090" max="5091" width="7.85546875" style="38" customWidth="1"/>
    <col min="5092" max="5092" width="10.85546875" style="38" customWidth="1"/>
    <col min="5093" max="5093" width="9.140625" style="38" customWidth="1"/>
    <col min="5094" max="5094" width="8.28515625" style="38" customWidth="1"/>
    <col min="5095" max="5095" width="9.85546875" style="38" customWidth="1"/>
    <col min="5096" max="5096" width="8.7109375" style="38" customWidth="1"/>
    <col min="5097" max="5329" width="11.42578125" style="38"/>
    <col min="5330" max="5330" width="5.42578125" style="38" customWidth="1"/>
    <col min="5331" max="5331" width="30.7109375" style="38" customWidth="1"/>
    <col min="5332" max="5337" width="0" style="38" hidden="1" customWidth="1"/>
    <col min="5338" max="5338" width="9.140625" style="38" customWidth="1"/>
    <col min="5339" max="5339" width="9.42578125" style="38" bestFit="1" customWidth="1"/>
    <col min="5340" max="5340" width="9" style="38" customWidth="1"/>
    <col min="5341" max="5341" width="8.140625" style="38" customWidth="1"/>
    <col min="5342" max="5342" width="9.28515625" style="38" customWidth="1"/>
    <col min="5343" max="5343" width="10.28515625" style="38" customWidth="1"/>
    <col min="5344" max="5344" width="8.42578125" style="38" customWidth="1"/>
    <col min="5345" max="5345" width="9.7109375" style="38" customWidth="1"/>
    <col min="5346" max="5347" width="7.85546875" style="38" customWidth="1"/>
    <col min="5348" max="5348" width="10.85546875" style="38" customWidth="1"/>
    <col min="5349" max="5349" width="9.140625" style="38" customWidth="1"/>
    <col min="5350" max="5350" width="8.28515625" style="38" customWidth="1"/>
    <col min="5351" max="5351" width="9.85546875" style="38" customWidth="1"/>
    <col min="5352" max="5352" width="8.7109375" style="38" customWidth="1"/>
    <col min="5353" max="5585" width="11.42578125" style="38"/>
    <col min="5586" max="5586" width="5.42578125" style="38" customWidth="1"/>
    <col min="5587" max="5587" width="30.7109375" style="38" customWidth="1"/>
    <col min="5588" max="5593" width="0" style="38" hidden="1" customWidth="1"/>
    <col min="5594" max="5594" width="9.140625" style="38" customWidth="1"/>
    <col min="5595" max="5595" width="9.42578125" style="38" bestFit="1" customWidth="1"/>
    <col min="5596" max="5596" width="9" style="38" customWidth="1"/>
    <col min="5597" max="5597" width="8.140625" style="38" customWidth="1"/>
    <col min="5598" max="5598" width="9.28515625" style="38" customWidth="1"/>
    <col min="5599" max="5599" width="10.28515625" style="38" customWidth="1"/>
    <col min="5600" max="5600" width="8.42578125" style="38" customWidth="1"/>
    <col min="5601" max="5601" width="9.7109375" style="38" customWidth="1"/>
    <col min="5602" max="5603" width="7.85546875" style="38" customWidth="1"/>
    <col min="5604" max="5604" width="10.85546875" style="38" customWidth="1"/>
    <col min="5605" max="5605" width="9.140625" style="38" customWidth="1"/>
    <col min="5606" max="5606" width="8.28515625" style="38" customWidth="1"/>
    <col min="5607" max="5607" width="9.85546875" style="38" customWidth="1"/>
    <col min="5608" max="5608" width="8.7109375" style="38" customWidth="1"/>
    <col min="5609" max="5841" width="11.42578125" style="38"/>
    <col min="5842" max="5842" width="5.42578125" style="38" customWidth="1"/>
    <col min="5843" max="5843" width="30.7109375" style="38" customWidth="1"/>
    <col min="5844" max="5849" width="0" style="38" hidden="1" customWidth="1"/>
    <col min="5850" max="5850" width="9.140625" style="38" customWidth="1"/>
    <col min="5851" max="5851" width="9.42578125" style="38" bestFit="1" customWidth="1"/>
    <col min="5852" max="5852" width="9" style="38" customWidth="1"/>
    <col min="5853" max="5853" width="8.140625" style="38" customWidth="1"/>
    <col min="5854" max="5854" width="9.28515625" style="38" customWidth="1"/>
    <col min="5855" max="5855" width="10.28515625" style="38" customWidth="1"/>
    <col min="5856" max="5856" width="8.42578125" style="38" customWidth="1"/>
    <col min="5857" max="5857" width="9.7109375" style="38" customWidth="1"/>
    <col min="5858" max="5859" width="7.85546875" style="38" customWidth="1"/>
    <col min="5860" max="5860" width="10.85546875" style="38" customWidth="1"/>
    <col min="5861" max="5861" width="9.140625" style="38" customWidth="1"/>
    <col min="5862" max="5862" width="8.28515625" style="38" customWidth="1"/>
    <col min="5863" max="5863" width="9.85546875" style="38" customWidth="1"/>
    <col min="5864" max="5864" width="8.7109375" style="38" customWidth="1"/>
    <col min="5865" max="6097" width="11.42578125" style="38"/>
    <col min="6098" max="6098" width="5.42578125" style="38" customWidth="1"/>
    <col min="6099" max="6099" width="30.7109375" style="38" customWidth="1"/>
    <col min="6100" max="6105" width="0" style="38" hidden="1" customWidth="1"/>
    <col min="6106" max="6106" width="9.140625" style="38" customWidth="1"/>
    <col min="6107" max="6107" width="9.42578125" style="38" bestFit="1" customWidth="1"/>
    <col min="6108" max="6108" width="9" style="38" customWidth="1"/>
    <col min="6109" max="6109" width="8.140625" style="38" customWidth="1"/>
    <col min="6110" max="6110" width="9.28515625" style="38" customWidth="1"/>
    <col min="6111" max="6111" width="10.28515625" style="38" customWidth="1"/>
    <col min="6112" max="6112" width="8.42578125" style="38" customWidth="1"/>
    <col min="6113" max="6113" width="9.7109375" style="38" customWidth="1"/>
    <col min="6114" max="6115" width="7.85546875" style="38" customWidth="1"/>
    <col min="6116" max="6116" width="10.85546875" style="38" customWidth="1"/>
    <col min="6117" max="6117" width="9.140625" style="38" customWidth="1"/>
    <col min="6118" max="6118" width="8.28515625" style="38" customWidth="1"/>
    <col min="6119" max="6119" width="9.85546875" style="38" customWidth="1"/>
    <col min="6120" max="6120" width="8.7109375" style="38" customWidth="1"/>
    <col min="6121" max="6353" width="11.42578125" style="38"/>
    <col min="6354" max="6354" width="5.42578125" style="38" customWidth="1"/>
    <col min="6355" max="6355" width="30.7109375" style="38" customWidth="1"/>
    <col min="6356" max="6361" width="0" style="38" hidden="1" customWidth="1"/>
    <col min="6362" max="6362" width="9.140625" style="38" customWidth="1"/>
    <col min="6363" max="6363" width="9.42578125" style="38" bestFit="1" customWidth="1"/>
    <col min="6364" max="6364" width="9" style="38" customWidth="1"/>
    <col min="6365" max="6365" width="8.140625" style="38" customWidth="1"/>
    <col min="6366" max="6366" width="9.28515625" style="38" customWidth="1"/>
    <col min="6367" max="6367" width="10.28515625" style="38" customWidth="1"/>
    <col min="6368" max="6368" width="8.42578125" style="38" customWidth="1"/>
    <col min="6369" max="6369" width="9.7109375" style="38" customWidth="1"/>
    <col min="6370" max="6371" width="7.85546875" style="38" customWidth="1"/>
    <col min="6372" max="6372" width="10.85546875" style="38" customWidth="1"/>
    <col min="6373" max="6373" width="9.140625" style="38" customWidth="1"/>
    <col min="6374" max="6374" width="8.28515625" style="38" customWidth="1"/>
    <col min="6375" max="6375" width="9.85546875" style="38" customWidth="1"/>
    <col min="6376" max="6376" width="8.7109375" style="38" customWidth="1"/>
    <col min="6377" max="6609" width="11.42578125" style="38"/>
    <col min="6610" max="6610" width="5.42578125" style="38" customWidth="1"/>
    <col min="6611" max="6611" width="30.7109375" style="38" customWidth="1"/>
    <col min="6612" max="6617" width="0" style="38" hidden="1" customWidth="1"/>
    <col min="6618" max="6618" width="9.140625" style="38" customWidth="1"/>
    <col min="6619" max="6619" width="9.42578125" style="38" bestFit="1" customWidth="1"/>
    <col min="6620" max="6620" width="9" style="38" customWidth="1"/>
    <col min="6621" max="6621" width="8.140625" style="38" customWidth="1"/>
    <col min="6622" max="6622" width="9.28515625" style="38" customWidth="1"/>
    <col min="6623" max="6623" width="10.28515625" style="38" customWidth="1"/>
    <col min="6624" max="6624" width="8.42578125" style="38" customWidth="1"/>
    <col min="6625" max="6625" width="9.7109375" style="38" customWidth="1"/>
    <col min="6626" max="6627" width="7.85546875" style="38" customWidth="1"/>
    <col min="6628" max="6628" width="10.85546875" style="38" customWidth="1"/>
    <col min="6629" max="6629" width="9.140625" style="38" customWidth="1"/>
    <col min="6630" max="6630" width="8.28515625" style="38" customWidth="1"/>
    <col min="6631" max="6631" width="9.85546875" style="38" customWidth="1"/>
    <col min="6632" max="6632" width="8.7109375" style="38" customWidth="1"/>
    <col min="6633" max="6865" width="11.42578125" style="38"/>
    <col min="6866" max="6866" width="5.42578125" style="38" customWidth="1"/>
    <col min="6867" max="6867" width="30.7109375" style="38" customWidth="1"/>
    <col min="6868" max="6873" width="0" style="38" hidden="1" customWidth="1"/>
    <col min="6874" max="6874" width="9.140625" style="38" customWidth="1"/>
    <col min="6875" max="6875" width="9.42578125" style="38" bestFit="1" customWidth="1"/>
    <col min="6876" max="6876" width="9" style="38" customWidth="1"/>
    <col min="6877" max="6877" width="8.140625" style="38" customWidth="1"/>
    <col min="6878" max="6878" width="9.28515625" style="38" customWidth="1"/>
    <col min="6879" max="6879" width="10.28515625" style="38" customWidth="1"/>
    <col min="6880" max="6880" width="8.42578125" style="38" customWidth="1"/>
    <col min="6881" max="6881" width="9.7109375" style="38" customWidth="1"/>
    <col min="6882" max="6883" width="7.85546875" style="38" customWidth="1"/>
    <col min="6884" max="6884" width="10.85546875" style="38" customWidth="1"/>
    <col min="6885" max="6885" width="9.140625" style="38" customWidth="1"/>
    <col min="6886" max="6886" width="8.28515625" style="38" customWidth="1"/>
    <col min="6887" max="6887" width="9.85546875" style="38" customWidth="1"/>
    <col min="6888" max="6888" width="8.7109375" style="38" customWidth="1"/>
    <col min="6889" max="7121" width="11.42578125" style="38"/>
    <col min="7122" max="7122" width="5.42578125" style="38" customWidth="1"/>
    <col min="7123" max="7123" width="30.7109375" style="38" customWidth="1"/>
    <col min="7124" max="7129" width="0" style="38" hidden="1" customWidth="1"/>
    <col min="7130" max="7130" width="9.140625" style="38" customWidth="1"/>
    <col min="7131" max="7131" width="9.42578125" style="38" bestFit="1" customWidth="1"/>
    <col min="7132" max="7132" width="9" style="38" customWidth="1"/>
    <col min="7133" max="7133" width="8.140625" style="38" customWidth="1"/>
    <col min="7134" max="7134" width="9.28515625" style="38" customWidth="1"/>
    <col min="7135" max="7135" width="10.28515625" style="38" customWidth="1"/>
    <col min="7136" max="7136" width="8.42578125" style="38" customWidth="1"/>
    <col min="7137" max="7137" width="9.7109375" style="38" customWidth="1"/>
    <col min="7138" max="7139" width="7.85546875" style="38" customWidth="1"/>
    <col min="7140" max="7140" width="10.85546875" style="38" customWidth="1"/>
    <col min="7141" max="7141" width="9.140625" style="38" customWidth="1"/>
    <col min="7142" max="7142" width="8.28515625" style="38" customWidth="1"/>
    <col min="7143" max="7143" width="9.85546875" style="38" customWidth="1"/>
    <col min="7144" max="7144" width="8.7109375" style="38" customWidth="1"/>
    <col min="7145" max="7377" width="11.42578125" style="38"/>
    <col min="7378" max="7378" width="5.42578125" style="38" customWidth="1"/>
    <col min="7379" max="7379" width="30.7109375" style="38" customWidth="1"/>
    <col min="7380" max="7385" width="0" style="38" hidden="1" customWidth="1"/>
    <col min="7386" max="7386" width="9.140625" style="38" customWidth="1"/>
    <col min="7387" max="7387" width="9.42578125" style="38" bestFit="1" customWidth="1"/>
    <col min="7388" max="7388" width="9" style="38" customWidth="1"/>
    <col min="7389" max="7389" width="8.140625" style="38" customWidth="1"/>
    <col min="7390" max="7390" width="9.28515625" style="38" customWidth="1"/>
    <col min="7391" max="7391" width="10.28515625" style="38" customWidth="1"/>
    <col min="7392" max="7392" width="8.42578125" style="38" customWidth="1"/>
    <col min="7393" max="7393" width="9.7109375" style="38" customWidth="1"/>
    <col min="7394" max="7395" width="7.85546875" style="38" customWidth="1"/>
    <col min="7396" max="7396" width="10.85546875" style="38" customWidth="1"/>
    <col min="7397" max="7397" width="9.140625" style="38" customWidth="1"/>
    <col min="7398" max="7398" width="8.28515625" style="38" customWidth="1"/>
    <col min="7399" max="7399" width="9.85546875" style="38" customWidth="1"/>
    <col min="7400" max="7400" width="8.7109375" style="38" customWidth="1"/>
    <col min="7401" max="7633" width="11.42578125" style="38"/>
    <col min="7634" max="7634" width="5.42578125" style="38" customWidth="1"/>
    <col min="7635" max="7635" width="30.7109375" style="38" customWidth="1"/>
    <col min="7636" max="7641" width="0" style="38" hidden="1" customWidth="1"/>
    <col min="7642" max="7642" width="9.140625" style="38" customWidth="1"/>
    <col min="7643" max="7643" width="9.42578125" style="38" bestFit="1" customWidth="1"/>
    <col min="7644" max="7644" width="9" style="38" customWidth="1"/>
    <col min="7645" max="7645" width="8.140625" style="38" customWidth="1"/>
    <col min="7646" max="7646" width="9.28515625" style="38" customWidth="1"/>
    <col min="7647" max="7647" width="10.28515625" style="38" customWidth="1"/>
    <col min="7648" max="7648" width="8.42578125" style="38" customWidth="1"/>
    <col min="7649" max="7649" width="9.7109375" style="38" customWidth="1"/>
    <col min="7650" max="7651" width="7.85546875" style="38" customWidth="1"/>
    <col min="7652" max="7652" width="10.85546875" style="38" customWidth="1"/>
    <col min="7653" max="7653" width="9.140625" style="38" customWidth="1"/>
    <col min="7654" max="7654" width="8.28515625" style="38" customWidth="1"/>
    <col min="7655" max="7655" width="9.85546875" style="38" customWidth="1"/>
    <col min="7656" max="7656" width="8.7109375" style="38" customWidth="1"/>
    <col min="7657" max="7889" width="11.42578125" style="38"/>
    <col min="7890" max="7890" width="5.42578125" style="38" customWidth="1"/>
    <col min="7891" max="7891" width="30.7109375" style="38" customWidth="1"/>
    <col min="7892" max="7897" width="0" style="38" hidden="1" customWidth="1"/>
    <col min="7898" max="7898" width="9.140625" style="38" customWidth="1"/>
    <col min="7899" max="7899" width="9.42578125" style="38" bestFit="1" customWidth="1"/>
    <col min="7900" max="7900" width="9" style="38" customWidth="1"/>
    <col min="7901" max="7901" width="8.140625" style="38" customWidth="1"/>
    <col min="7902" max="7902" width="9.28515625" style="38" customWidth="1"/>
    <col min="7903" max="7903" width="10.28515625" style="38" customWidth="1"/>
    <col min="7904" max="7904" width="8.42578125" style="38" customWidth="1"/>
    <col min="7905" max="7905" width="9.7109375" style="38" customWidth="1"/>
    <col min="7906" max="7907" width="7.85546875" style="38" customWidth="1"/>
    <col min="7908" max="7908" width="10.85546875" style="38" customWidth="1"/>
    <col min="7909" max="7909" width="9.140625" style="38" customWidth="1"/>
    <col min="7910" max="7910" width="8.28515625" style="38" customWidth="1"/>
    <col min="7911" max="7911" width="9.85546875" style="38" customWidth="1"/>
    <col min="7912" max="7912" width="8.7109375" style="38" customWidth="1"/>
    <col min="7913" max="8145" width="11.42578125" style="38"/>
    <col min="8146" max="8146" width="5.42578125" style="38" customWidth="1"/>
    <col min="8147" max="8147" width="30.7109375" style="38" customWidth="1"/>
    <col min="8148" max="8153" width="0" style="38" hidden="1" customWidth="1"/>
    <col min="8154" max="8154" width="9.140625" style="38" customWidth="1"/>
    <col min="8155" max="8155" width="9.42578125" style="38" bestFit="1" customWidth="1"/>
    <col min="8156" max="8156" width="9" style="38" customWidth="1"/>
    <col min="8157" max="8157" width="8.140625" style="38" customWidth="1"/>
    <col min="8158" max="8158" width="9.28515625" style="38" customWidth="1"/>
    <col min="8159" max="8159" width="10.28515625" style="38" customWidth="1"/>
    <col min="8160" max="8160" width="8.42578125" style="38" customWidth="1"/>
    <col min="8161" max="8161" width="9.7109375" style="38" customWidth="1"/>
    <col min="8162" max="8163" width="7.85546875" style="38" customWidth="1"/>
    <col min="8164" max="8164" width="10.85546875" style="38" customWidth="1"/>
    <col min="8165" max="8165" width="9.140625" style="38" customWidth="1"/>
    <col min="8166" max="8166" width="8.28515625" style="38" customWidth="1"/>
    <col min="8167" max="8167" width="9.85546875" style="38" customWidth="1"/>
    <col min="8168" max="8168" width="8.7109375" style="38" customWidth="1"/>
    <col min="8169" max="8401" width="11.42578125" style="38"/>
    <col min="8402" max="8402" width="5.42578125" style="38" customWidth="1"/>
    <col min="8403" max="8403" width="30.7109375" style="38" customWidth="1"/>
    <col min="8404" max="8409" width="0" style="38" hidden="1" customWidth="1"/>
    <col min="8410" max="8410" width="9.140625" style="38" customWidth="1"/>
    <col min="8411" max="8411" width="9.42578125" style="38" bestFit="1" customWidth="1"/>
    <col min="8412" max="8412" width="9" style="38" customWidth="1"/>
    <col min="8413" max="8413" width="8.140625" style="38" customWidth="1"/>
    <col min="8414" max="8414" width="9.28515625" style="38" customWidth="1"/>
    <col min="8415" max="8415" width="10.28515625" style="38" customWidth="1"/>
    <col min="8416" max="8416" width="8.42578125" style="38" customWidth="1"/>
    <col min="8417" max="8417" width="9.7109375" style="38" customWidth="1"/>
    <col min="8418" max="8419" width="7.85546875" style="38" customWidth="1"/>
    <col min="8420" max="8420" width="10.85546875" style="38" customWidth="1"/>
    <col min="8421" max="8421" width="9.140625" style="38" customWidth="1"/>
    <col min="8422" max="8422" width="8.28515625" style="38" customWidth="1"/>
    <col min="8423" max="8423" width="9.85546875" style="38" customWidth="1"/>
    <col min="8424" max="8424" width="8.7109375" style="38" customWidth="1"/>
    <col min="8425" max="8657" width="11.42578125" style="38"/>
    <col min="8658" max="8658" width="5.42578125" style="38" customWidth="1"/>
    <col min="8659" max="8659" width="30.7109375" style="38" customWidth="1"/>
    <col min="8660" max="8665" width="0" style="38" hidden="1" customWidth="1"/>
    <col min="8666" max="8666" width="9.140625" style="38" customWidth="1"/>
    <col min="8667" max="8667" width="9.42578125" style="38" bestFit="1" customWidth="1"/>
    <col min="8668" max="8668" width="9" style="38" customWidth="1"/>
    <col min="8669" max="8669" width="8.140625" style="38" customWidth="1"/>
    <col min="8670" max="8670" width="9.28515625" style="38" customWidth="1"/>
    <col min="8671" max="8671" width="10.28515625" style="38" customWidth="1"/>
    <col min="8672" max="8672" width="8.42578125" style="38" customWidth="1"/>
    <col min="8673" max="8673" width="9.7109375" style="38" customWidth="1"/>
    <col min="8674" max="8675" width="7.85546875" style="38" customWidth="1"/>
    <col min="8676" max="8676" width="10.85546875" style="38" customWidth="1"/>
    <col min="8677" max="8677" width="9.140625" style="38" customWidth="1"/>
    <col min="8678" max="8678" width="8.28515625" style="38" customWidth="1"/>
    <col min="8679" max="8679" width="9.85546875" style="38" customWidth="1"/>
    <col min="8680" max="8680" width="8.7109375" style="38" customWidth="1"/>
    <col min="8681" max="8913" width="11.42578125" style="38"/>
    <col min="8914" max="8914" width="5.42578125" style="38" customWidth="1"/>
    <col min="8915" max="8915" width="30.7109375" style="38" customWidth="1"/>
    <col min="8916" max="8921" width="0" style="38" hidden="1" customWidth="1"/>
    <col min="8922" max="8922" width="9.140625" style="38" customWidth="1"/>
    <col min="8923" max="8923" width="9.42578125" style="38" bestFit="1" customWidth="1"/>
    <col min="8924" max="8924" width="9" style="38" customWidth="1"/>
    <col min="8925" max="8925" width="8.140625" style="38" customWidth="1"/>
    <col min="8926" max="8926" width="9.28515625" style="38" customWidth="1"/>
    <col min="8927" max="8927" width="10.28515625" style="38" customWidth="1"/>
    <col min="8928" max="8928" width="8.42578125" style="38" customWidth="1"/>
    <col min="8929" max="8929" width="9.7109375" style="38" customWidth="1"/>
    <col min="8930" max="8931" width="7.85546875" style="38" customWidth="1"/>
    <col min="8932" max="8932" width="10.85546875" style="38" customWidth="1"/>
    <col min="8933" max="8933" width="9.140625" style="38" customWidth="1"/>
    <col min="8934" max="8934" width="8.28515625" style="38" customWidth="1"/>
    <col min="8935" max="8935" width="9.85546875" style="38" customWidth="1"/>
    <col min="8936" max="8936" width="8.7109375" style="38" customWidth="1"/>
    <col min="8937" max="9169" width="11.42578125" style="38"/>
    <col min="9170" max="9170" width="5.42578125" style="38" customWidth="1"/>
    <col min="9171" max="9171" width="30.7109375" style="38" customWidth="1"/>
    <col min="9172" max="9177" width="0" style="38" hidden="1" customWidth="1"/>
    <col min="9178" max="9178" width="9.140625" style="38" customWidth="1"/>
    <col min="9179" max="9179" width="9.42578125" style="38" bestFit="1" customWidth="1"/>
    <col min="9180" max="9180" width="9" style="38" customWidth="1"/>
    <col min="9181" max="9181" width="8.140625" style="38" customWidth="1"/>
    <col min="9182" max="9182" width="9.28515625" style="38" customWidth="1"/>
    <col min="9183" max="9183" width="10.28515625" style="38" customWidth="1"/>
    <col min="9184" max="9184" width="8.42578125" style="38" customWidth="1"/>
    <col min="9185" max="9185" width="9.7109375" style="38" customWidth="1"/>
    <col min="9186" max="9187" width="7.85546875" style="38" customWidth="1"/>
    <col min="9188" max="9188" width="10.85546875" style="38" customWidth="1"/>
    <col min="9189" max="9189" width="9.140625" style="38" customWidth="1"/>
    <col min="9190" max="9190" width="8.28515625" style="38" customWidth="1"/>
    <col min="9191" max="9191" width="9.85546875" style="38" customWidth="1"/>
    <col min="9192" max="9192" width="8.7109375" style="38" customWidth="1"/>
    <col min="9193" max="9425" width="11.42578125" style="38"/>
    <col min="9426" max="9426" width="5.42578125" style="38" customWidth="1"/>
    <col min="9427" max="9427" width="30.7109375" style="38" customWidth="1"/>
    <col min="9428" max="9433" width="0" style="38" hidden="1" customWidth="1"/>
    <col min="9434" max="9434" width="9.140625" style="38" customWidth="1"/>
    <col min="9435" max="9435" width="9.42578125" style="38" bestFit="1" customWidth="1"/>
    <col min="9436" max="9436" width="9" style="38" customWidth="1"/>
    <col min="9437" max="9437" width="8.140625" style="38" customWidth="1"/>
    <col min="9438" max="9438" width="9.28515625" style="38" customWidth="1"/>
    <col min="9439" max="9439" width="10.28515625" style="38" customWidth="1"/>
    <col min="9440" max="9440" width="8.42578125" style="38" customWidth="1"/>
    <col min="9441" max="9441" width="9.7109375" style="38" customWidth="1"/>
    <col min="9442" max="9443" width="7.85546875" style="38" customWidth="1"/>
    <col min="9444" max="9444" width="10.85546875" style="38" customWidth="1"/>
    <col min="9445" max="9445" width="9.140625" style="38" customWidth="1"/>
    <col min="9446" max="9446" width="8.28515625" style="38" customWidth="1"/>
    <col min="9447" max="9447" width="9.85546875" style="38" customWidth="1"/>
    <col min="9448" max="9448" width="8.7109375" style="38" customWidth="1"/>
    <col min="9449" max="9681" width="11.42578125" style="38"/>
    <col min="9682" max="9682" width="5.42578125" style="38" customWidth="1"/>
    <col min="9683" max="9683" width="30.7109375" style="38" customWidth="1"/>
    <col min="9684" max="9689" width="0" style="38" hidden="1" customWidth="1"/>
    <col min="9690" max="9690" width="9.140625" style="38" customWidth="1"/>
    <col min="9691" max="9691" width="9.42578125" style="38" bestFit="1" customWidth="1"/>
    <col min="9692" max="9692" width="9" style="38" customWidth="1"/>
    <col min="9693" max="9693" width="8.140625" style="38" customWidth="1"/>
    <col min="9694" max="9694" width="9.28515625" style="38" customWidth="1"/>
    <col min="9695" max="9695" width="10.28515625" style="38" customWidth="1"/>
    <col min="9696" max="9696" width="8.42578125" style="38" customWidth="1"/>
    <col min="9697" max="9697" width="9.7109375" style="38" customWidth="1"/>
    <col min="9698" max="9699" width="7.85546875" style="38" customWidth="1"/>
    <col min="9700" max="9700" width="10.85546875" style="38" customWidth="1"/>
    <col min="9701" max="9701" width="9.140625" style="38" customWidth="1"/>
    <col min="9702" max="9702" width="8.28515625" style="38" customWidth="1"/>
    <col min="9703" max="9703" width="9.85546875" style="38" customWidth="1"/>
    <col min="9704" max="9704" width="8.7109375" style="38" customWidth="1"/>
    <col min="9705" max="9937" width="11.42578125" style="38"/>
    <col min="9938" max="9938" width="5.42578125" style="38" customWidth="1"/>
    <col min="9939" max="9939" width="30.7109375" style="38" customWidth="1"/>
    <col min="9940" max="9945" width="0" style="38" hidden="1" customWidth="1"/>
    <col min="9946" max="9946" width="9.140625" style="38" customWidth="1"/>
    <col min="9947" max="9947" width="9.42578125" style="38" bestFit="1" customWidth="1"/>
    <col min="9948" max="9948" width="9" style="38" customWidth="1"/>
    <col min="9949" max="9949" width="8.140625" style="38" customWidth="1"/>
    <col min="9950" max="9950" width="9.28515625" style="38" customWidth="1"/>
    <col min="9951" max="9951" width="10.28515625" style="38" customWidth="1"/>
    <col min="9952" max="9952" width="8.42578125" style="38" customWidth="1"/>
    <col min="9953" max="9953" width="9.7109375" style="38" customWidth="1"/>
    <col min="9954" max="9955" width="7.85546875" style="38" customWidth="1"/>
    <col min="9956" max="9956" width="10.85546875" style="38" customWidth="1"/>
    <col min="9957" max="9957" width="9.140625" style="38" customWidth="1"/>
    <col min="9958" max="9958" width="8.28515625" style="38" customWidth="1"/>
    <col min="9959" max="9959" width="9.85546875" style="38" customWidth="1"/>
    <col min="9960" max="9960" width="8.7109375" style="38" customWidth="1"/>
    <col min="9961" max="10193" width="11.42578125" style="38"/>
    <col min="10194" max="10194" width="5.42578125" style="38" customWidth="1"/>
    <col min="10195" max="10195" width="30.7109375" style="38" customWidth="1"/>
    <col min="10196" max="10201" width="0" style="38" hidden="1" customWidth="1"/>
    <col min="10202" max="10202" width="9.140625" style="38" customWidth="1"/>
    <col min="10203" max="10203" width="9.42578125" style="38" bestFit="1" customWidth="1"/>
    <col min="10204" max="10204" width="9" style="38" customWidth="1"/>
    <col min="10205" max="10205" width="8.140625" style="38" customWidth="1"/>
    <col min="10206" max="10206" width="9.28515625" style="38" customWidth="1"/>
    <col min="10207" max="10207" width="10.28515625" style="38" customWidth="1"/>
    <col min="10208" max="10208" width="8.42578125" style="38" customWidth="1"/>
    <col min="10209" max="10209" width="9.7109375" style="38" customWidth="1"/>
    <col min="10210" max="10211" width="7.85546875" style="38" customWidth="1"/>
    <col min="10212" max="10212" width="10.85546875" style="38" customWidth="1"/>
    <col min="10213" max="10213" width="9.140625" style="38" customWidth="1"/>
    <col min="10214" max="10214" width="8.28515625" style="38" customWidth="1"/>
    <col min="10215" max="10215" width="9.85546875" style="38" customWidth="1"/>
    <col min="10216" max="10216" width="8.7109375" style="38" customWidth="1"/>
    <col min="10217" max="10449" width="11.42578125" style="38"/>
    <col min="10450" max="10450" width="5.42578125" style="38" customWidth="1"/>
    <col min="10451" max="10451" width="30.7109375" style="38" customWidth="1"/>
    <col min="10452" max="10457" width="0" style="38" hidden="1" customWidth="1"/>
    <col min="10458" max="10458" width="9.140625" style="38" customWidth="1"/>
    <col min="10459" max="10459" width="9.42578125" style="38" bestFit="1" customWidth="1"/>
    <col min="10460" max="10460" width="9" style="38" customWidth="1"/>
    <col min="10461" max="10461" width="8.140625" style="38" customWidth="1"/>
    <col min="10462" max="10462" width="9.28515625" style="38" customWidth="1"/>
    <col min="10463" max="10463" width="10.28515625" style="38" customWidth="1"/>
    <col min="10464" max="10464" width="8.42578125" style="38" customWidth="1"/>
    <col min="10465" max="10465" width="9.7109375" style="38" customWidth="1"/>
    <col min="10466" max="10467" width="7.85546875" style="38" customWidth="1"/>
    <col min="10468" max="10468" width="10.85546875" style="38" customWidth="1"/>
    <col min="10469" max="10469" width="9.140625" style="38" customWidth="1"/>
    <col min="10470" max="10470" width="8.28515625" style="38" customWidth="1"/>
    <col min="10471" max="10471" width="9.85546875" style="38" customWidth="1"/>
    <col min="10472" max="10472" width="8.7109375" style="38" customWidth="1"/>
    <col min="10473" max="10705" width="11.42578125" style="38"/>
    <col min="10706" max="10706" width="5.42578125" style="38" customWidth="1"/>
    <col min="10707" max="10707" width="30.7109375" style="38" customWidth="1"/>
    <col min="10708" max="10713" width="0" style="38" hidden="1" customWidth="1"/>
    <col min="10714" max="10714" width="9.140625" style="38" customWidth="1"/>
    <col min="10715" max="10715" width="9.42578125" style="38" bestFit="1" customWidth="1"/>
    <col min="10716" max="10716" width="9" style="38" customWidth="1"/>
    <col min="10717" max="10717" width="8.140625" style="38" customWidth="1"/>
    <col min="10718" max="10718" width="9.28515625" style="38" customWidth="1"/>
    <col min="10719" max="10719" width="10.28515625" style="38" customWidth="1"/>
    <col min="10720" max="10720" width="8.42578125" style="38" customWidth="1"/>
    <col min="10721" max="10721" width="9.7109375" style="38" customWidth="1"/>
    <col min="10722" max="10723" width="7.85546875" style="38" customWidth="1"/>
    <col min="10724" max="10724" width="10.85546875" style="38" customWidth="1"/>
    <col min="10725" max="10725" width="9.140625" style="38" customWidth="1"/>
    <col min="10726" max="10726" width="8.28515625" style="38" customWidth="1"/>
    <col min="10727" max="10727" width="9.85546875" style="38" customWidth="1"/>
    <col min="10728" max="10728" width="8.7109375" style="38" customWidth="1"/>
    <col min="10729" max="10961" width="11.42578125" style="38"/>
    <col min="10962" max="10962" width="5.42578125" style="38" customWidth="1"/>
    <col min="10963" max="10963" width="30.7109375" style="38" customWidth="1"/>
    <col min="10964" max="10969" width="0" style="38" hidden="1" customWidth="1"/>
    <col min="10970" max="10970" width="9.140625" style="38" customWidth="1"/>
    <col min="10971" max="10971" width="9.42578125" style="38" bestFit="1" customWidth="1"/>
    <col min="10972" max="10972" width="9" style="38" customWidth="1"/>
    <col min="10973" max="10973" width="8.140625" style="38" customWidth="1"/>
    <col min="10974" max="10974" width="9.28515625" style="38" customWidth="1"/>
    <col min="10975" max="10975" width="10.28515625" style="38" customWidth="1"/>
    <col min="10976" max="10976" width="8.42578125" style="38" customWidth="1"/>
    <col min="10977" max="10977" width="9.7109375" style="38" customWidth="1"/>
    <col min="10978" max="10979" width="7.85546875" style="38" customWidth="1"/>
    <col min="10980" max="10980" width="10.85546875" style="38" customWidth="1"/>
    <col min="10981" max="10981" width="9.140625" style="38" customWidth="1"/>
    <col min="10982" max="10982" width="8.28515625" style="38" customWidth="1"/>
    <col min="10983" max="10983" width="9.85546875" style="38" customWidth="1"/>
    <col min="10984" max="10984" width="8.7109375" style="38" customWidth="1"/>
    <col min="10985" max="11217" width="11.42578125" style="38"/>
    <col min="11218" max="11218" width="5.42578125" style="38" customWidth="1"/>
    <col min="11219" max="11219" width="30.7109375" style="38" customWidth="1"/>
    <col min="11220" max="11225" width="0" style="38" hidden="1" customWidth="1"/>
    <col min="11226" max="11226" width="9.140625" style="38" customWidth="1"/>
    <col min="11227" max="11227" width="9.42578125" style="38" bestFit="1" customWidth="1"/>
    <col min="11228" max="11228" width="9" style="38" customWidth="1"/>
    <col min="11229" max="11229" width="8.140625" style="38" customWidth="1"/>
    <col min="11230" max="11230" width="9.28515625" style="38" customWidth="1"/>
    <col min="11231" max="11231" width="10.28515625" style="38" customWidth="1"/>
    <col min="11232" max="11232" width="8.42578125" style="38" customWidth="1"/>
    <col min="11233" max="11233" width="9.7109375" style="38" customWidth="1"/>
    <col min="11234" max="11235" width="7.85546875" style="38" customWidth="1"/>
    <col min="11236" max="11236" width="10.85546875" style="38" customWidth="1"/>
    <col min="11237" max="11237" width="9.140625" style="38" customWidth="1"/>
    <col min="11238" max="11238" width="8.28515625" style="38" customWidth="1"/>
    <col min="11239" max="11239" width="9.85546875" style="38" customWidth="1"/>
    <col min="11240" max="11240" width="8.7109375" style="38" customWidth="1"/>
    <col min="11241" max="11473" width="11.42578125" style="38"/>
    <col min="11474" max="11474" width="5.42578125" style="38" customWidth="1"/>
    <col min="11475" max="11475" width="30.7109375" style="38" customWidth="1"/>
    <col min="11476" max="11481" width="0" style="38" hidden="1" customWidth="1"/>
    <col min="11482" max="11482" width="9.140625" style="38" customWidth="1"/>
    <col min="11483" max="11483" width="9.42578125" style="38" bestFit="1" customWidth="1"/>
    <col min="11484" max="11484" width="9" style="38" customWidth="1"/>
    <col min="11485" max="11485" width="8.140625" style="38" customWidth="1"/>
    <col min="11486" max="11486" width="9.28515625" style="38" customWidth="1"/>
    <col min="11487" max="11487" width="10.28515625" style="38" customWidth="1"/>
    <col min="11488" max="11488" width="8.42578125" style="38" customWidth="1"/>
    <col min="11489" max="11489" width="9.7109375" style="38" customWidth="1"/>
    <col min="11490" max="11491" width="7.85546875" style="38" customWidth="1"/>
    <col min="11492" max="11492" width="10.85546875" style="38" customWidth="1"/>
    <col min="11493" max="11493" width="9.140625" style="38" customWidth="1"/>
    <col min="11494" max="11494" width="8.28515625" style="38" customWidth="1"/>
    <col min="11495" max="11495" width="9.85546875" style="38" customWidth="1"/>
    <col min="11496" max="11496" width="8.7109375" style="38" customWidth="1"/>
    <col min="11497" max="11729" width="11.42578125" style="38"/>
    <col min="11730" max="11730" width="5.42578125" style="38" customWidth="1"/>
    <col min="11731" max="11731" width="30.7109375" style="38" customWidth="1"/>
    <col min="11732" max="11737" width="0" style="38" hidden="1" customWidth="1"/>
    <col min="11738" max="11738" width="9.140625" style="38" customWidth="1"/>
    <col min="11739" max="11739" width="9.42578125" style="38" bestFit="1" customWidth="1"/>
    <col min="11740" max="11740" width="9" style="38" customWidth="1"/>
    <col min="11741" max="11741" width="8.140625" style="38" customWidth="1"/>
    <col min="11742" max="11742" width="9.28515625" style="38" customWidth="1"/>
    <col min="11743" max="11743" width="10.28515625" style="38" customWidth="1"/>
    <col min="11744" max="11744" width="8.42578125" style="38" customWidth="1"/>
    <col min="11745" max="11745" width="9.7109375" style="38" customWidth="1"/>
    <col min="11746" max="11747" width="7.85546875" style="38" customWidth="1"/>
    <col min="11748" max="11748" width="10.85546875" style="38" customWidth="1"/>
    <col min="11749" max="11749" width="9.140625" style="38" customWidth="1"/>
    <col min="11750" max="11750" width="8.28515625" style="38" customWidth="1"/>
    <col min="11751" max="11751" width="9.85546875" style="38" customWidth="1"/>
    <col min="11752" max="11752" width="8.7109375" style="38" customWidth="1"/>
    <col min="11753" max="11985" width="11.42578125" style="38"/>
    <col min="11986" max="11986" width="5.42578125" style="38" customWidth="1"/>
    <col min="11987" max="11987" width="30.7109375" style="38" customWidth="1"/>
    <col min="11988" max="11993" width="0" style="38" hidden="1" customWidth="1"/>
    <col min="11994" max="11994" width="9.140625" style="38" customWidth="1"/>
    <col min="11995" max="11995" width="9.42578125" style="38" bestFit="1" customWidth="1"/>
    <col min="11996" max="11996" width="9" style="38" customWidth="1"/>
    <col min="11997" max="11997" width="8.140625" style="38" customWidth="1"/>
    <col min="11998" max="11998" width="9.28515625" style="38" customWidth="1"/>
    <col min="11999" max="11999" width="10.28515625" style="38" customWidth="1"/>
    <col min="12000" max="12000" width="8.42578125" style="38" customWidth="1"/>
    <col min="12001" max="12001" width="9.7109375" style="38" customWidth="1"/>
    <col min="12002" max="12003" width="7.85546875" style="38" customWidth="1"/>
    <col min="12004" max="12004" width="10.85546875" style="38" customWidth="1"/>
    <col min="12005" max="12005" width="9.140625" style="38" customWidth="1"/>
    <col min="12006" max="12006" width="8.28515625" style="38" customWidth="1"/>
    <col min="12007" max="12007" width="9.85546875" style="38" customWidth="1"/>
    <col min="12008" max="12008" width="8.7109375" style="38" customWidth="1"/>
    <col min="12009" max="12241" width="11.42578125" style="38"/>
    <col min="12242" max="12242" width="5.42578125" style="38" customWidth="1"/>
    <col min="12243" max="12243" width="30.7109375" style="38" customWidth="1"/>
    <col min="12244" max="12249" width="0" style="38" hidden="1" customWidth="1"/>
    <col min="12250" max="12250" width="9.140625" style="38" customWidth="1"/>
    <col min="12251" max="12251" width="9.42578125" style="38" bestFit="1" customWidth="1"/>
    <col min="12252" max="12252" width="9" style="38" customWidth="1"/>
    <col min="12253" max="12253" width="8.140625" style="38" customWidth="1"/>
    <col min="12254" max="12254" width="9.28515625" style="38" customWidth="1"/>
    <col min="12255" max="12255" width="10.28515625" style="38" customWidth="1"/>
    <col min="12256" max="12256" width="8.42578125" style="38" customWidth="1"/>
    <col min="12257" max="12257" width="9.7109375" style="38" customWidth="1"/>
    <col min="12258" max="12259" width="7.85546875" style="38" customWidth="1"/>
    <col min="12260" max="12260" width="10.85546875" style="38" customWidth="1"/>
    <col min="12261" max="12261" width="9.140625" style="38" customWidth="1"/>
    <col min="12262" max="12262" width="8.28515625" style="38" customWidth="1"/>
    <col min="12263" max="12263" width="9.85546875" style="38" customWidth="1"/>
    <col min="12264" max="12264" width="8.7109375" style="38" customWidth="1"/>
    <col min="12265" max="12497" width="11.42578125" style="38"/>
    <col min="12498" max="12498" width="5.42578125" style="38" customWidth="1"/>
    <col min="12499" max="12499" width="30.7109375" style="38" customWidth="1"/>
    <col min="12500" max="12505" width="0" style="38" hidden="1" customWidth="1"/>
    <col min="12506" max="12506" width="9.140625" style="38" customWidth="1"/>
    <col min="12507" max="12507" width="9.42578125" style="38" bestFit="1" customWidth="1"/>
    <col min="12508" max="12508" width="9" style="38" customWidth="1"/>
    <col min="12509" max="12509" width="8.140625" style="38" customWidth="1"/>
    <col min="12510" max="12510" width="9.28515625" style="38" customWidth="1"/>
    <col min="12511" max="12511" width="10.28515625" style="38" customWidth="1"/>
    <col min="12512" max="12512" width="8.42578125" style="38" customWidth="1"/>
    <col min="12513" max="12513" width="9.7109375" style="38" customWidth="1"/>
    <col min="12514" max="12515" width="7.85546875" style="38" customWidth="1"/>
    <col min="12516" max="12516" width="10.85546875" style="38" customWidth="1"/>
    <col min="12517" max="12517" width="9.140625" style="38" customWidth="1"/>
    <col min="12518" max="12518" width="8.28515625" style="38" customWidth="1"/>
    <col min="12519" max="12519" width="9.85546875" style="38" customWidth="1"/>
    <col min="12520" max="12520" width="8.7109375" style="38" customWidth="1"/>
    <col min="12521" max="12753" width="11.42578125" style="38"/>
    <col min="12754" max="12754" width="5.42578125" style="38" customWidth="1"/>
    <col min="12755" max="12755" width="30.7109375" style="38" customWidth="1"/>
    <col min="12756" max="12761" width="0" style="38" hidden="1" customWidth="1"/>
    <col min="12762" max="12762" width="9.140625" style="38" customWidth="1"/>
    <col min="12763" max="12763" width="9.42578125" style="38" bestFit="1" customWidth="1"/>
    <col min="12764" max="12764" width="9" style="38" customWidth="1"/>
    <col min="12765" max="12765" width="8.140625" style="38" customWidth="1"/>
    <col min="12766" max="12766" width="9.28515625" style="38" customWidth="1"/>
    <col min="12767" max="12767" width="10.28515625" style="38" customWidth="1"/>
    <col min="12768" max="12768" width="8.42578125" style="38" customWidth="1"/>
    <col min="12769" max="12769" width="9.7109375" style="38" customWidth="1"/>
    <col min="12770" max="12771" width="7.85546875" style="38" customWidth="1"/>
    <col min="12772" max="12772" width="10.85546875" style="38" customWidth="1"/>
    <col min="12773" max="12773" width="9.140625" style="38" customWidth="1"/>
    <col min="12774" max="12774" width="8.28515625" style="38" customWidth="1"/>
    <col min="12775" max="12775" width="9.85546875" style="38" customWidth="1"/>
    <col min="12776" max="12776" width="8.7109375" style="38" customWidth="1"/>
    <col min="12777" max="13009" width="11.42578125" style="38"/>
    <col min="13010" max="13010" width="5.42578125" style="38" customWidth="1"/>
    <col min="13011" max="13011" width="30.7109375" style="38" customWidth="1"/>
    <col min="13012" max="13017" width="0" style="38" hidden="1" customWidth="1"/>
    <col min="13018" max="13018" width="9.140625" style="38" customWidth="1"/>
    <col min="13019" max="13019" width="9.42578125" style="38" bestFit="1" customWidth="1"/>
    <col min="13020" max="13020" width="9" style="38" customWidth="1"/>
    <col min="13021" max="13021" width="8.140625" style="38" customWidth="1"/>
    <col min="13022" max="13022" width="9.28515625" style="38" customWidth="1"/>
    <col min="13023" max="13023" width="10.28515625" style="38" customWidth="1"/>
    <col min="13024" max="13024" width="8.42578125" style="38" customWidth="1"/>
    <col min="13025" max="13025" width="9.7109375" style="38" customWidth="1"/>
    <col min="13026" max="13027" width="7.85546875" style="38" customWidth="1"/>
    <col min="13028" max="13028" width="10.85546875" style="38" customWidth="1"/>
    <col min="13029" max="13029" width="9.140625" style="38" customWidth="1"/>
    <col min="13030" max="13030" width="8.28515625" style="38" customWidth="1"/>
    <col min="13031" max="13031" width="9.85546875" style="38" customWidth="1"/>
    <col min="13032" max="13032" width="8.7109375" style="38" customWidth="1"/>
    <col min="13033" max="13265" width="11.42578125" style="38"/>
    <col min="13266" max="13266" width="5.42578125" style="38" customWidth="1"/>
    <col min="13267" max="13267" width="30.7109375" style="38" customWidth="1"/>
    <col min="13268" max="13273" width="0" style="38" hidden="1" customWidth="1"/>
    <col min="13274" max="13274" width="9.140625" style="38" customWidth="1"/>
    <col min="13275" max="13275" width="9.42578125" style="38" bestFit="1" customWidth="1"/>
    <col min="13276" max="13276" width="9" style="38" customWidth="1"/>
    <col min="13277" max="13277" width="8.140625" style="38" customWidth="1"/>
    <col min="13278" max="13278" width="9.28515625" style="38" customWidth="1"/>
    <col min="13279" max="13279" width="10.28515625" style="38" customWidth="1"/>
    <col min="13280" max="13280" width="8.42578125" style="38" customWidth="1"/>
    <col min="13281" max="13281" width="9.7109375" style="38" customWidth="1"/>
    <col min="13282" max="13283" width="7.85546875" style="38" customWidth="1"/>
    <col min="13284" max="13284" width="10.85546875" style="38" customWidth="1"/>
    <col min="13285" max="13285" width="9.140625" style="38" customWidth="1"/>
    <col min="13286" max="13286" width="8.28515625" style="38" customWidth="1"/>
    <col min="13287" max="13287" width="9.85546875" style="38" customWidth="1"/>
    <col min="13288" max="13288" width="8.7109375" style="38" customWidth="1"/>
    <col min="13289" max="13521" width="11.42578125" style="38"/>
    <col min="13522" max="13522" width="5.42578125" style="38" customWidth="1"/>
    <col min="13523" max="13523" width="30.7109375" style="38" customWidth="1"/>
    <col min="13524" max="13529" width="0" style="38" hidden="1" customWidth="1"/>
    <col min="13530" max="13530" width="9.140625" style="38" customWidth="1"/>
    <col min="13531" max="13531" width="9.42578125" style="38" bestFit="1" customWidth="1"/>
    <col min="13532" max="13532" width="9" style="38" customWidth="1"/>
    <col min="13533" max="13533" width="8.140625" style="38" customWidth="1"/>
    <col min="13534" max="13534" width="9.28515625" style="38" customWidth="1"/>
    <col min="13535" max="13535" width="10.28515625" style="38" customWidth="1"/>
    <col min="13536" max="13536" width="8.42578125" style="38" customWidth="1"/>
    <col min="13537" max="13537" width="9.7109375" style="38" customWidth="1"/>
    <col min="13538" max="13539" width="7.85546875" style="38" customWidth="1"/>
    <col min="13540" max="13540" width="10.85546875" style="38" customWidth="1"/>
    <col min="13541" max="13541" width="9.140625" style="38" customWidth="1"/>
    <col min="13542" max="13542" width="8.28515625" style="38" customWidth="1"/>
    <col min="13543" max="13543" width="9.85546875" style="38" customWidth="1"/>
    <col min="13544" max="13544" width="8.7109375" style="38" customWidth="1"/>
    <col min="13545" max="13777" width="11.42578125" style="38"/>
    <col min="13778" max="13778" width="5.42578125" style="38" customWidth="1"/>
    <col min="13779" max="13779" width="30.7109375" style="38" customWidth="1"/>
    <col min="13780" max="13785" width="0" style="38" hidden="1" customWidth="1"/>
    <col min="13786" max="13786" width="9.140625" style="38" customWidth="1"/>
    <col min="13787" max="13787" width="9.42578125" style="38" bestFit="1" customWidth="1"/>
    <col min="13788" max="13788" width="9" style="38" customWidth="1"/>
    <col min="13789" max="13789" width="8.140625" style="38" customWidth="1"/>
    <col min="13790" max="13790" width="9.28515625" style="38" customWidth="1"/>
    <col min="13791" max="13791" width="10.28515625" style="38" customWidth="1"/>
    <col min="13792" max="13792" width="8.42578125" style="38" customWidth="1"/>
    <col min="13793" max="13793" width="9.7109375" style="38" customWidth="1"/>
    <col min="13794" max="13795" width="7.85546875" style="38" customWidth="1"/>
    <col min="13796" max="13796" width="10.85546875" style="38" customWidth="1"/>
    <col min="13797" max="13797" width="9.140625" style="38" customWidth="1"/>
    <col min="13798" max="13798" width="8.28515625" style="38" customWidth="1"/>
    <col min="13799" max="13799" width="9.85546875" style="38" customWidth="1"/>
    <col min="13800" max="13800" width="8.7109375" style="38" customWidth="1"/>
    <col min="13801" max="14033" width="11.42578125" style="38"/>
    <col min="14034" max="14034" width="5.42578125" style="38" customWidth="1"/>
    <col min="14035" max="14035" width="30.7109375" style="38" customWidth="1"/>
    <col min="14036" max="14041" width="0" style="38" hidden="1" customWidth="1"/>
    <col min="14042" max="14042" width="9.140625" style="38" customWidth="1"/>
    <col min="14043" max="14043" width="9.42578125" style="38" bestFit="1" customWidth="1"/>
    <col min="14044" max="14044" width="9" style="38" customWidth="1"/>
    <col min="14045" max="14045" width="8.140625" style="38" customWidth="1"/>
    <col min="14046" max="14046" width="9.28515625" style="38" customWidth="1"/>
    <col min="14047" max="14047" width="10.28515625" style="38" customWidth="1"/>
    <col min="14048" max="14048" width="8.42578125" style="38" customWidth="1"/>
    <col min="14049" max="14049" width="9.7109375" style="38" customWidth="1"/>
    <col min="14050" max="14051" width="7.85546875" style="38" customWidth="1"/>
    <col min="14052" max="14052" width="10.85546875" style="38" customWidth="1"/>
    <col min="14053" max="14053" width="9.140625" style="38" customWidth="1"/>
    <col min="14054" max="14054" width="8.28515625" style="38" customWidth="1"/>
    <col min="14055" max="14055" width="9.85546875" style="38" customWidth="1"/>
    <col min="14056" max="14056" width="8.7109375" style="38" customWidth="1"/>
    <col min="14057" max="14289" width="11.42578125" style="38"/>
    <col min="14290" max="14290" width="5.42578125" style="38" customWidth="1"/>
    <col min="14291" max="14291" width="30.7109375" style="38" customWidth="1"/>
    <col min="14292" max="14297" width="0" style="38" hidden="1" customWidth="1"/>
    <col min="14298" max="14298" width="9.140625" style="38" customWidth="1"/>
    <col min="14299" max="14299" width="9.42578125" style="38" bestFit="1" customWidth="1"/>
    <col min="14300" max="14300" width="9" style="38" customWidth="1"/>
    <col min="14301" max="14301" width="8.140625" style="38" customWidth="1"/>
    <col min="14302" max="14302" width="9.28515625" style="38" customWidth="1"/>
    <col min="14303" max="14303" width="10.28515625" style="38" customWidth="1"/>
    <col min="14304" max="14304" width="8.42578125" style="38" customWidth="1"/>
    <col min="14305" max="14305" width="9.7109375" style="38" customWidth="1"/>
    <col min="14306" max="14307" width="7.85546875" style="38" customWidth="1"/>
    <col min="14308" max="14308" width="10.85546875" style="38" customWidth="1"/>
    <col min="14309" max="14309" width="9.140625" style="38" customWidth="1"/>
    <col min="14310" max="14310" width="8.28515625" style="38" customWidth="1"/>
    <col min="14311" max="14311" width="9.85546875" style="38" customWidth="1"/>
    <col min="14312" max="14312" width="8.7109375" style="38" customWidth="1"/>
    <col min="14313" max="14545" width="11.42578125" style="38"/>
    <col min="14546" max="14546" width="5.42578125" style="38" customWidth="1"/>
    <col min="14547" max="14547" width="30.7109375" style="38" customWidth="1"/>
    <col min="14548" max="14553" width="0" style="38" hidden="1" customWidth="1"/>
    <col min="14554" max="14554" width="9.140625" style="38" customWidth="1"/>
    <col min="14555" max="14555" width="9.42578125" style="38" bestFit="1" customWidth="1"/>
    <col min="14556" max="14556" width="9" style="38" customWidth="1"/>
    <col min="14557" max="14557" width="8.140625" style="38" customWidth="1"/>
    <col min="14558" max="14558" width="9.28515625" style="38" customWidth="1"/>
    <col min="14559" max="14559" width="10.28515625" style="38" customWidth="1"/>
    <col min="14560" max="14560" width="8.42578125" style="38" customWidth="1"/>
    <col min="14561" max="14561" width="9.7109375" style="38" customWidth="1"/>
    <col min="14562" max="14563" width="7.85546875" style="38" customWidth="1"/>
    <col min="14564" max="14564" width="10.85546875" style="38" customWidth="1"/>
    <col min="14565" max="14565" width="9.140625" style="38" customWidth="1"/>
    <col min="14566" max="14566" width="8.28515625" style="38" customWidth="1"/>
    <col min="14567" max="14567" width="9.85546875" style="38" customWidth="1"/>
    <col min="14568" max="14568" width="8.7109375" style="38" customWidth="1"/>
    <col min="14569" max="14801" width="11.42578125" style="38"/>
    <col min="14802" max="14802" width="5.42578125" style="38" customWidth="1"/>
    <col min="14803" max="14803" width="30.7109375" style="38" customWidth="1"/>
    <col min="14804" max="14809" width="0" style="38" hidden="1" customWidth="1"/>
    <col min="14810" max="14810" width="9.140625" style="38" customWidth="1"/>
    <col min="14811" max="14811" width="9.42578125" style="38" bestFit="1" customWidth="1"/>
    <col min="14812" max="14812" width="9" style="38" customWidth="1"/>
    <col min="14813" max="14813" width="8.140625" style="38" customWidth="1"/>
    <col min="14814" max="14814" width="9.28515625" style="38" customWidth="1"/>
    <col min="14815" max="14815" width="10.28515625" style="38" customWidth="1"/>
    <col min="14816" max="14816" width="8.42578125" style="38" customWidth="1"/>
    <col min="14817" max="14817" width="9.7109375" style="38" customWidth="1"/>
    <col min="14818" max="14819" width="7.85546875" style="38" customWidth="1"/>
    <col min="14820" max="14820" width="10.85546875" style="38" customWidth="1"/>
    <col min="14821" max="14821" width="9.140625" style="38" customWidth="1"/>
    <col min="14822" max="14822" width="8.28515625" style="38" customWidth="1"/>
    <col min="14823" max="14823" width="9.85546875" style="38" customWidth="1"/>
    <col min="14824" max="14824" width="8.7109375" style="38" customWidth="1"/>
    <col min="14825" max="15057" width="11.42578125" style="38"/>
    <col min="15058" max="15058" width="5.42578125" style="38" customWidth="1"/>
    <col min="15059" max="15059" width="30.7109375" style="38" customWidth="1"/>
    <col min="15060" max="15065" width="0" style="38" hidden="1" customWidth="1"/>
    <col min="15066" max="15066" width="9.140625" style="38" customWidth="1"/>
    <col min="15067" max="15067" width="9.42578125" style="38" bestFit="1" customWidth="1"/>
    <col min="15068" max="15068" width="9" style="38" customWidth="1"/>
    <col min="15069" max="15069" width="8.140625" style="38" customWidth="1"/>
    <col min="15070" max="15070" width="9.28515625" style="38" customWidth="1"/>
    <col min="15071" max="15071" width="10.28515625" style="38" customWidth="1"/>
    <col min="15072" max="15072" width="8.42578125" style="38" customWidth="1"/>
    <col min="15073" max="15073" width="9.7109375" style="38" customWidth="1"/>
    <col min="15074" max="15075" width="7.85546875" style="38" customWidth="1"/>
    <col min="15076" max="15076" width="10.85546875" style="38" customWidth="1"/>
    <col min="15077" max="15077" width="9.140625" style="38" customWidth="1"/>
    <col min="15078" max="15078" width="8.28515625" style="38" customWidth="1"/>
    <col min="15079" max="15079" width="9.85546875" style="38" customWidth="1"/>
    <col min="15080" max="15080" width="8.7109375" style="38" customWidth="1"/>
    <col min="15081" max="15313" width="11.42578125" style="38"/>
    <col min="15314" max="15314" width="5.42578125" style="38" customWidth="1"/>
    <col min="15315" max="15315" width="30.7109375" style="38" customWidth="1"/>
    <col min="15316" max="15321" width="0" style="38" hidden="1" customWidth="1"/>
    <col min="15322" max="15322" width="9.140625" style="38" customWidth="1"/>
    <col min="15323" max="15323" width="9.42578125" style="38" bestFit="1" customWidth="1"/>
    <col min="15324" max="15324" width="9" style="38" customWidth="1"/>
    <col min="15325" max="15325" width="8.140625" style="38" customWidth="1"/>
    <col min="15326" max="15326" width="9.28515625" style="38" customWidth="1"/>
    <col min="15327" max="15327" width="10.28515625" style="38" customWidth="1"/>
    <col min="15328" max="15328" width="8.42578125" style="38" customWidth="1"/>
    <col min="15329" max="15329" width="9.7109375" style="38" customWidth="1"/>
    <col min="15330" max="15331" width="7.85546875" style="38" customWidth="1"/>
    <col min="15332" max="15332" width="10.85546875" style="38" customWidth="1"/>
    <col min="15333" max="15333" width="9.140625" style="38" customWidth="1"/>
    <col min="15334" max="15334" width="8.28515625" style="38" customWidth="1"/>
    <col min="15335" max="15335" width="9.85546875" style="38" customWidth="1"/>
    <col min="15336" max="15336" width="8.7109375" style="38" customWidth="1"/>
    <col min="15337" max="16384" width="11.42578125" style="38"/>
  </cols>
  <sheetData>
    <row r="1" spans="1:23" s="39" customFormat="1" ht="20.25" customHeight="1" x14ac:dyDescent="0.25">
      <c r="A1" s="498" t="s">
        <v>114</v>
      </c>
      <c r="B1" s="498"/>
      <c r="C1" s="498"/>
      <c r="D1" s="498"/>
      <c r="E1" s="498"/>
      <c r="F1" s="498"/>
      <c r="G1" s="498"/>
      <c r="H1" s="498"/>
      <c r="I1" s="498"/>
      <c r="J1" s="498"/>
      <c r="K1" s="498"/>
      <c r="L1" s="498"/>
      <c r="M1" s="498"/>
      <c r="N1" s="498"/>
      <c r="O1" s="498"/>
      <c r="P1" s="498"/>
      <c r="Q1" s="498"/>
      <c r="R1" s="498"/>
      <c r="S1" s="498"/>
      <c r="T1" s="498"/>
      <c r="U1" s="498"/>
      <c r="V1" s="498"/>
      <c r="W1" s="498"/>
    </row>
    <row r="2" spans="1:23" ht="19.5" customHeight="1" x14ac:dyDescent="0.25">
      <c r="A2" s="499" t="s">
        <v>97</v>
      </c>
      <c r="B2" s="499"/>
      <c r="C2" s="499"/>
      <c r="D2" s="499"/>
      <c r="E2" s="499"/>
      <c r="F2" s="499"/>
      <c r="G2" s="499"/>
      <c r="H2" s="499"/>
      <c r="I2" s="499"/>
      <c r="J2" s="499"/>
      <c r="K2" s="499"/>
      <c r="L2" s="499"/>
      <c r="M2" s="499"/>
      <c r="N2" s="499"/>
      <c r="O2" s="499"/>
      <c r="P2" s="499"/>
      <c r="Q2" s="499"/>
      <c r="R2" s="499"/>
      <c r="S2" s="499"/>
      <c r="T2" s="499"/>
      <c r="U2" s="499"/>
      <c r="V2" s="499"/>
      <c r="W2" s="499"/>
    </row>
    <row r="3" spans="1:23" ht="39" customHeight="1" x14ac:dyDescent="0.3">
      <c r="A3" s="500" t="s">
        <v>370</v>
      </c>
      <c r="B3" s="501"/>
      <c r="C3" s="501"/>
      <c r="D3" s="501"/>
      <c r="E3" s="501"/>
      <c r="F3" s="501"/>
      <c r="G3" s="501"/>
      <c r="H3" s="501"/>
      <c r="I3" s="501"/>
      <c r="J3" s="501"/>
      <c r="K3" s="501"/>
      <c r="L3" s="501"/>
      <c r="M3" s="501"/>
      <c r="N3" s="501"/>
      <c r="O3" s="501"/>
      <c r="P3" s="501"/>
      <c r="Q3" s="501"/>
      <c r="R3" s="501"/>
      <c r="S3" s="501"/>
      <c r="T3" s="501"/>
      <c r="U3" s="501"/>
      <c r="V3" s="501"/>
      <c r="W3" s="501"/>
    </row>
    <row r="4" spans="1:23" ht="19.5" customHeight="1" x14ac:dyDescent="0.25">
      <c r="A4" s="40"/>
      <c r="B4" s="40"/>
      <c r="C4" s="40"/>
      <c r="D4" s="40"/>
      <c r="E4" s="40"/>
      <c r="F4" s="40"/>
      <c r="G4" s="40"/>
      <c r="H4" s="40"/>
      <c r="I4" s="40"/>
      <c r="J4" s="40"/>
      <c r="K4" s="40"/>
      <c r="L4" s="40"/>
      <c r="M4" s="40"/>
      <c r="N4" s="40"/>
      <c r="O4" s="40"/>
      <c r="P4" s="40"/>
      <c r="Q4" s="40"/>
      <c r="R4" s="497" t="s">
        <v>93</v>
      </c>
      <c r="S4" s="497"/>
      <c r="T4" s="497"/>
      <c r="U4" s="497"/>
      <c r="V4" s="497"/>
      <c r="W4" s="497"/>
    </row>
    <row r="5" spans="1:23" ht="23.25" customHeight="1" x14ac:dyDescent="0.25">
      <c r="A5" s="502" t="s">
        <v>49</v>
      </c>
      <c r="B5" s="502" t="s">
        <v>50</v>
      </c>
      <c r="C5" s="13">
        <v>2007</v>
      </c>
      <c r="D5" s="13">
        <v>2008</v>
      </c>
      <c r="E5" s="13">
        <v>2009</v>
      </c>
      <c r="F5" s="13">
        <v>2010</v>
      </c>
      <c r="G5" s="13">
        <v>2011</v>
      </c>
      <c r="H5" s="13">
        <v>2012</v>
      </c>
      <c r="I5" s="493">
        <v>2013</v>
      </c>
      <c r="J5" s="494"/>
      <c r="K5" s="495"/>
      <c r="L5" s="493">
        <v>2014</v>
      </c>
      <c r="M5" s="494"/>
      <c r="N5" s="495"/>
      <c r="O5" s="493">
        <v>2015</v>
      </c>
      <c r="P5" s="494"/>
      <c r="Q5" s="495"/>
      <c r="R5" s="493">
        <v>2016</v>
      </c>
      <c r="S5" s="494"/>
      <c r="T5" s="495"/>
      <c r="U5" s="496">
        <v>2017</v>
      </c>
      <c r="V5" s="496"/>
      <c r="W5" s="496"/>
    </row>
    <row r="6" spans="1:23" ht="28.5" x14ac:dyDescent="0.25">
      <c r="A6" s="502"/>
      <c r="B6" s="502"/>
      <c r="C6" s="13"/>
      <c r="D6" s="13"/>
      <c r="E6" s="13"/>
      <c r="F6" s="13"/>
      <c r="G6" s="13"/>
      <c r="H6" s="13"/>
      <c r="I6" s="13" t="s">
        <v>94</v>
      </c>
      <c r="J6" s="13" t="s">
        <v>95</v>
      </c>
      <c r="K6" s="13" t="s">
        <v>96</v>
      </c>
      <c r="L6" s="13" t="s">
        <v>94</v>
      </c>
      <c r="M6" s="13" t="s">
        <v>95</v>
      </c>
      <c r="N6" s="13" t="s">
        <v>96</v>
      </c>
      <c r="O6" s="13" t="s">
        <v>94</v>
      </c>
      <c r="P6" s="13" t="s">
        <v>95</v>
      </c>
      <c r="Q6" s="13" t="s">
        <v>96</v>
      </c>
      <c r="R6" s="13" t="s">
        <v>94</v>
      </c>
      <c r="S6" s="13" t="s">
        <v>95</v>
      </c>
      <c r="T6" s="13" t="s">
        <v>96</v>
      </c>
      <c r="U6" s="13" t="s">
        <v>94</v>
      </c>
      <c r="V6" s="13" t="s">
        <v>95</v>
      </c>
      <c r="W6" s="13" t="s">
        <v>96</v>
      </c>
    </row>
    <row r="7" spans="1:23" ht="15.75" customHeight="1" x14ac:dyDescent="0.25">
      <c r="A7" s="15">
        <v>1</v>
      </c>
      <c r="B7" s="15">
        <v>2</v>
      </c>
      <c r="C7" s="15">
        <v>3</v>
      </c>
      <c r="D7" s="15">
        <v>4</v>
      </c>
      <c r="E7" s="15">
        <v>5</v>
      </c>
      <c r="F7" s="15">
        <v>6</v>
      </c>
      <c r="G7" s="15">
        <v>7</v>
      </c>
      <c r="H7" s="15">
        <v>8</v>
      </c>
      <c r="I7" s="15">
        <v>3</v>
      </c>
      <c r="J7" s="15">
        <v>4</v>
      </c>
      <c r="K7" s="15">
        <v>5</v>
      </c>
      <c r="L7" s="15">
        <v>6</v>
      </c>
      <c r="M7" s="15">
        <v>7</v>
      </c>
      <c r="N7" s="15">
        <v>8</v>
      </c>
      <c r="O7" s="15">
        <v>9</v>
      </c>
      <c r="P7" s="15">
        <v>10</v>
      </c>
      <c r="Q7" s="15">
        <v>11</v>
      </c>
      <c r="R7" s="15">
        <v>12</v>
      </c>
      <c r="S7" s="15">
        <v>13</v>
      </c>
      <c r="T7" s="15">
        <v>14</v>
      </c>
      <c r="U7" s="15">
        <v>15</v>
      </c>
      <c r="V7" s="15">
        <v>16</v>
      </c>
      <c r="W7" s="15">
        <v>17</v>
      </c>
    </row>
    <row r="8" spans="1:23" ht="20.100000000000001" customHeight="1" x14ac:dyDescent="0.25">
      <c r="A8" s="41" t="s">
        <v>56</v>
      </c>
      <c r="B8" s="42" t="s">
        <v>57</v>
      </c>
      <c r="C8" s="22">
        <v>145236</v>
      </c>
      <c r="D8" s="22">
        <v>166800</v>
      </c>
      <c r="E8" s="22">
        <v>180973</v>
      </c>
      <c r="F8" s="22">
        <v>199093</v>
      </c>
      <c r="G8" s="22">
        <v>218622</v>
      </c>
      <c r="H8" s="22">
        <v>235473</v>
      </c>
      <c r="I8" s="22">
        <v>6256.5459279350007</v>
      </c>
      <c r="J8" s="22">
        <v>107079.44622655572</v>
      </c>
      <c r="K8" s="43">
        <v>5.8425537909442743E-2</v>
      </c>
      <c r="L8" s="22">
        <v>6627.8049806810004</v>
      </c>
      <c r="M8" s="22">
        <v>137174.11687119401</v>
      </c>
      <c r="N8" s="43">
        <v>4.8160830656886616E-2</v>
      </c>
      <c r="O8" s="22">
        <v>7061.1756490970001</v>
      </c>
      <c r="P8" s="22">
        <v>154610.56613023303</v>
      </c>
      <c r="Q8" s="43">
        <v>4.5670718540343262E-2</v>
      </c>
      <c r="R8" s="22">
        <v>6551</v>
      </c>
      <c r="S8" s="22">
        <v>179580.78635774093</v>
      </c>
      <c r="T8" s="43">
        <v>3.6414525984715465E-2</v>
      </c>
      <c r="U8" s="22">
        <v>5737.2999999999993</v>
      </c>
      <c r="V8" s="22">
        <v>202251.43600000002</v>
      </c>
      <c r="W8" s="43">
        <v>2.9316223190610214E-2</v>
      </c>
    </row>
    <row r="9" spans="1:23" ht="20.100000000000001" customHeight="1" x14ac:dyDescent="0.25">
      <c r="A9" s="44">
        <v>1</v>
      </c>
      <c r="B9" s="45" t="s">
        <v>58</v>
      </c>
      <c r="C9" s="22"/>
      <c r="D9" s="22"/>
      <c r="E9" s="22"/>
      <c r="F9" s="22"/>
      <c r="G9" s="22"/>
      <c r="H9" s="22"/>
      <c r="I9" s="46">
        <v>1057.0821257489999</v>
      </c>
      <c r="J9" s="46">
        <v>11539.979656155998</v>
      </c>
      <c r="K9" s="47">
        <v>9.1601732173340514E-2</v>
      </c>
      <c r="L9" s="46">
        <v>934.04621619099998</v>
      </c>
      <c r="M9" s="46">
        <v>14046.760475732999</v>
      </c>
      <c r="N9" s="47">
        <v>6.6495489675690425E-2</v>
      </c>
      <c r="O9" s="46">
        <v>894.16127933099995</v>
      </c>
      <c r="P9" s="46">
        <v>14173.757234743001</v>
      </c>
      <c r="Q9" s="47">
        <v>6.3085691713359787E-2</v>
      </c>
      <c r="R9" s="46">
        <v>926.35</v>
      </c>
      <c r="S9" s="46">
        <v>16850.772632328306</v>
      </c>
      <c r="T9" s="47">
        <v>5.4973740386407691E-2</v>
      </c>
      <c r="U9" s="46">
        <v>836.5</v>
      </c>
      <c r="V9" s="46">
        <v>13281.215999999999</v>
      </c>
      <c r="W9" s="47">
        <v>6.2983690650012775E-2</v>
      </c>
    </row>
    <row r="10" spans="1:23" ht="30" x14ac:dyDescent="0.25">
      <c r="A10" s="44">
        <v>2</v>
      </c>
      <c r="B10" s="48" t="s">
        <v>82</v>
      </c>
      <c r="C10" s="22"/>
      <c r="D10" s="22"/>
      <c r="E10" s="22"/>
      <c r="F10" s="22"/>
      <c r="G10" s="22"/>
      <c r="H10" s="22"/>
      <c r="I10" s="46">
        <v>730.69043749900004</v>
      </c>
      <c r="J10" s="46">
        <v>27680.619677899002</v>
      </c>
      <c r="K10" s="47">
        <v>2.6397184961953875E-2</v>
      </c>
      <c r="L10" s="46">
        <v>852.73559937899995</v>
      </c>
      <c r="M10" s="46">
        <v>37763.039567031003</v>
      </c>
      <c r="N10" s="47">
        <v>2.2581222516936381E-2</v>
      </c>
      <c r="O10" s="46">
        <v>1043.595875834</v>
      </c>
      <c r="P10" s="46">
        <v>46421.483991422007</v>
      </c>
      <c r="Q10" s="47">
        <v>2.2480881395925235E-2</v>
      </c>
      <c r="R10" s="46">
        <v>844.28</v>
      </c>
      <c r="S10" s="46">
        <v>56358.199546505035</v>
      </c>
      <c r="T10" s="47">
        <v>1.4980606314496018E-2</v>
      </c>
      <c r="U10" s="46">
        <v>795.6</v>
      </c>
      <c r="V10" s="46">
        <v>70242.652000000002</v>
      </c>
      <c r="W10" s="47">
        <v>1.1326451626570136E-2</v>
      </c>
    </row>
    <row r="11" spans="1:23" ht="15" x14ac:dyDescent="0.25">
      <c r="A11" s="44">
        <v>3</v>
      </c>
      <c r="B11" s="45" t="s">
        <v>60</v>
      </c>
      <c r="C11" s="22"/>
      <c r="D11" s="22"/>
      <c r="E11" s="22"/>
      <c r="F11" s="22"/>
      <c r="G11" s="22"/>
      <c r="H11" s="22"/>
      <c r="I11" s="46">
        <v>3824.0039131670001</v>
      </c>
      <c r="J11" s="46">
        <v>23936.938790083001</v>
      </c>
      <c r="K11" s="47">
        <v>0.15975325611607752</v>
      </c>
      <c r="L11" s="46">
        <v>4298.4540451740004</v>
      </c>
      <c r="M11" s="46">
        <v>34234.369902082995</v>
      </c>
      <c r="N11" s="47">
        <v>0.12555960741992392</v>
      </c>
      <c r="O11" s="46">
        <v>4593.7340444749998</v>
      </c>
      <c r="P11" s="46">
        <v>41172.120761448001</v>
      </c>
      <c r="Q11" s="47">
        <v>0.11157389902480799</v>
      </c>
      <c r="R11" s="46">
        <v>4390.54</v>
      </c>
      <c r="S11" s="46">
        <v>50683.61858535379</v>
      </c>
      <c r="T11" s="47">
        <v>8.6626411502290571E-2</v>
      </c>
      <c r="U11" s="46">
        <v>3711.7</v>
      </c>
      <c r="V11" s="46">
        <v>61684.023000000001</v>
      </c>
      <c r="W11" s="47">
        <v>6.0172793852956055E-2</v>
      </c>
    </row>
    <row r="12" spans="1:23" ht="20.100000000000001" customHeight="1" x14ac:dyDescent="0.25">
      <c r="A12" s="44">
        <v>4</v>
      </c>
      <c r="B12" s="45" t="s">
        <v>61</v>
      </c>
      <c r="C12" s="22"/>
      <c r="D12" s="22"/>
      <c r="E12" s="22"/>
      <c r="F12" s="22"/>
      <c r="G12" s="22"/>
      <c r="H12" s="22"/>
      <c r="I12" s="46">
        <v>512.65152361000003</v>
      </c>
      <c r="J12" s="46">
        <v>40715.040691329006</v>
      </c>
      <c r="K12" s="47">
        <v>1.2591207448287737E-2</v>
      </c>
      <c r="L12" s="46">
        <v>411.56431120600001</v>
      </c>
      <c r="M12" s="46">
        <v>47171.043208434996</v>
      </c>
      <c r="N12" s="47">
        <v>8.7249355369864966E-3</v>
      </c>
      <c r="O12" s="46">
        <v>358.897940522</v>
      </c>
      <c r="P12" s="46">
        <v>48669.365233247998</v>
      </c>
      <c r="Q12" s="47">
        <v>7.3742063164781609E-3</v>
      </c>
      <c r="R12" s="46">
        <v>363.66</v>
      </c>
      <c r="S12" s="46">
        <v>51396.202092851876</v>
      </c>
      <c r="T12" s="47">
        <v>7.0756200884846592E-3</v>
      </c>
      <c r="U12" s="46">
        <v>258.60000000000002</v>
      </c>
      <c r="V12" s="46">
        <v>52400.246999999996</v>
      </c>
      <c r="W12" s="47">
        <v>4.9350912410775476E-3</v>
      </c>
    </row>
    <row r="13" spans="1:23" ht="20.100000000000001" customHeight="1" x14ac:dyDescent="0.25">
      <c r="A13" s="44">
        <v>5</v>
      </c>
      <c r="B13" s="45" t="s">
        <v>62</v>
      </c>
      <c r="C13" s="22"/>
      <c r="D13" s="22"/>
      <c r="E13" s="22"/>
      <c r="F13" s="22"/>
      <c r="G13" s="22"/>
      <c r="H13" s="22"/>
      <c r="I13" s="46">
        <v>36.014851573000001</v>
      </c>
      <c r="J13" s="46">
        <v>1895.5185038421055</v>
      </c>
      <c r="K13" s="47">
        <v>1.9E-2</v>
      </c>
      <c r="L13" s="46">
        <v>40.884831447000003</v>
      </c>
      <c r="M13" s="46">
        <v>2290.1523804330004</v>
      </c>
      <c r="N13" s="47">
        <v>1.7852450254541529E-2</v>
      </c>
      <c r="O13" s="46">
        <v>43.977712330999999</v>
      </c>
      <c r="P13" s="46">
        <v>2375.0645218609998</v>
      </c>
      <c r="Q13" s="47">
        <v>1.8516428470137278E-2</v>
      </c>
      <c r="R13" s="46">
        <v>44.32</v>
      </c>
      <c r="S13" s="46">
        <v>2421.0591205996689</v>
      </c>
      <c r="T13" s="47">
        <v>1.830603789180598E-2</v>
      </c>
      <c r="U13" s="46">
        <v>35.9</v>
      </c>
      <c r="V13" s="46">
        <v>2200.5430000000001</v>
      </c>
      <c r="W13" s="47">
        <v>1.6314155188060401E-2</v>
      </c>
    </row>
    <row r="14" spans="1:23" ht="15" x14ac:dyDescent="0.25">
      <c r="A14" s="44">
        <v>6</v>
      </c>
      <c r="B14" s="45" t="s">
        <v>63</v>
      </c>
      <c r="C14" s="22"/>
      <c r="D14" s="22"/>
      <c r="E14" s="22"/>
      <c r="F14" s="22"/>
      <c r="G14" s="22"/>
      <c r="H14" s="22"/>
      <c r="I14" s="46">
        <v>0</v>
      </c>
      <c r="J14" s="46"/>
      <c r="K14" s="47"/>
      <c r="L14" s="46">
        <v>0</v>
      </c>
      <c r="M14" s="46"/>
      <c r="N14" s="47"/>
      <c r="O14" s="46">
        <v>26.007597375</v>
      </c>
      <c r="P14" s="46">
        <v>27.947864067000001</v>
      </c>
      <c r="Q14" s="47">
        <v>0.93057549273359286</v>
      </c>
      <c r="R14" s="46">
        <v>0</v>
      </c>
      <c r="S14" s="46"/>
      <c r="T14" s="47"/>
      <c r="U14" s="46">
        <v>0</v>
      </c>
      <c r="V14" s="46"/>
      <c r="W14" s="47"/>
    </row>
    <row r="15" spans="1:23" ht="20.100000000000001" customHeight="1" x14ac:dyDescent="0.25">
      <c r="A15" s="44">
        <v>7</v>
      </c>
      <c r="B15" s="45" t="s">
        <v>64</v>
      </c>
      <c r="C15" s="22"/>
      <c r="D15" s="22"/>
      <c r="E15" s="22"/>
      <c r="F15" s="22"/>
      <c r="G15" s="22"/>
      <c r="H15" s="22"/>
      <c r="I15" s="46">
        <v>1.6130779609999999</v>
      </c>
      <c r="J15" s="46">
        <v>25.067876610999999</v>
      </c>
      <c r="K15" s="47">
        <v>6.4348408364678464E-2</v>
      </c>
      <c r="L15" s="46">
        <v>0</v>
      </c>
      <c r="M15" s="46"/>
      <c r="N15" s="47"/>
      <c r="O15" s="46">
        <v>0</v>
      </c>
      <c r="P15" s="46"/>
      <c r="Q15" s="47"/>
      <c r="R15" s="46">
        <v>0</v>
      </c>
      <c r="S15" s="46"/>
      <c r="T15" s="47"/>
      <c r="U15" s="46">
        <v>0</v>
      </c>
      <c r="V15" s="46"/>
      <c r="W15" s="47"/>
    </row>
    <row r="16" spans="1:23" ht="20.100000000000001" customHeight="1" x14ac:dyDescent="0.25">
      <c r="A16" s="44">
        <v>8</v>
      </c>
      <c r="B16" s="49" t="s">
        <v>65</v>
      </c>
      <c r="C16" s="22"/>
      <c r="D16" s="22"/>
      <c r="E16" s="22"/>
      <c r="F16" s="22"/>
      <c r="G16" s="22"/>
      <c r="H16" s="22"/>
      <c r="I16" s="46">
        <v>28.804945345</v>
      </c>
      <c r="J16" s="46">
        <v>317.23508089207047</v>
      </c>
      <c r="K16" s="47">
        <v>9.0800000000000006E-2</v>
      </c>
      <c r="L16" s="46">
        <v>32.808722392</v>
      </c>
      <c r="M16" s="46">
        <v>425.55093390299999</v>
      </c>
      <c r="N16" s="47">
        <v>7.7097051793754062E-2</v>
      </c>
      <c r="O16" s="46">
        <v>34.657066524999998</v>
      </c>
      <c r="P16" s="46">
        <v>480.16791564700003</v>
      </c>
      <c r="Q16" s="47">
        <v>7.2176972670698947E-2</v>
      </c>
      <c r="R16" s="46">
        <v>33.25</v>
      </c>
      <c r="S16" s="46">
        <v>529.08296426576101</v>
      </c>
      <c r="T16" s="47">
        <v>6.2844586285523196E-2</v>
      </c>
      <c r="U16" s="46">
        <v>51</v>
      </c>
      <c r="V16" s="46">
        <v>665.40800000000002</v>
      </c>
      <c r="W16" s="47">
        <v>7.6644705203424063E-2</v>
      </c>
    </row>
    <row r="17" spans="1:23" ht="20.100000000000001" customHeight="1" x14ac:dyDescent="0.25">
      <c r="A17" s="44">
        <v>9</v>
      </c>
      <c r="B17" s="45" t="s">
        <v>66</v>
      </c>
      <c r="C17" s="22"/>
      <c r="D17" s="22"/>
      <c r="E17" s="22"/>
      <c r="F17" s="22"/>
      <c r="G17" s="22"/>
      <c r="H17" s="22"/>
      <c r="I17" s="46">
        <v>47.660806629</v>
      </c>
      <c r="J17" s="46">
        <v>855.66977789946145</v>
      </c>
      <c r="K17" s="47">
        <v>5.57E-2</v>
      </c>
      <c r="L17" s="46">
        <v>39.974607274</v>
      </c>
      <c r="M17" s="46">
        <v>1069.5633060789999</v>
      </c>
      <c r="N17" s="47">
        <v>3.7374699605716842E-2</v>
      </c>
      <c r="O17" s="46">
        <v>47.627438507000001</v>
      </c>
      <c r="P17" s="46">
        <v>1078.069210981</v>
      </c>
      <c r="Q17" s="47">
        <v>4.4178460920575709E-2</v>
      </c>
      <c r="R17" s="46">
        <v>42.26</v>
      </c>
      <c r="S17" s="46">
        <v>1167.4025703408327</v>
      </c>
      <c r="T17" s="47">
        <v>3.6200023088575048E-2</v>
      </c>
      <c r="U17" s="46">
        <v>36</v>
      </c>
      <c r="V17" s="46">
        <v>1543.5160000000001</v>
      </c>
      <c r="W17" s="47">
        <v>2.3323373389067557E-2</v>
      </c>
    </row>
    <row r="18" spans="1:23" ht="20.100000000000001" customHeight="1" x14ac:dyDescent="0.25">
      <c r="A18" s="44">
        <v>10</v>
      </c>
      <c r="B18" s="49" t="s">
        <v>67</v>
      </c>
      <c r="C18" s="22"/>
      <c r="D18" s="22"/>
      <c r="E18" s="22"/>
      <c r="F18" s="22"/>
      <c r="G18" s="22"/>
      <c r="H18" s="22"/>
      <c r="I18" s="46">
        <v>6.7331799999999999</v>
      </c>
      <c r="J18" s="46">
        <v>87.638013186999999</v>
      </c>
      <c r="K18" s="47">
        <v>7.6829445980625938E-2</v>
      </c>
      <c r="L18" s="46">
        <v>8.5566688670000008</v>
      </c>
      <c r="M18" s="46">
        <v>122.274165715</v>
      </c>
      <c r="N18" s="47">
        <v>6.9979368225207284E-2</v>
      </c>
      <c r="O18" s="46">
        <v>10.720220125000001</v>
      </c>
      <c r="P18" s="46">
        <v>152.22600829799998</v>
      </c>
      <c r="Q18" s="47">
        <v>7.0423052176563236E-2</v>
      </c>
      <c r="R18" s="46">
        <v>6.33</v>
      </c>
      <c r="S18" s="46">
        <v>174.44884549564691</v>
      </c>
      <c r="T18" s="47">
        <v>3.6285708753274352E-2</v>
      </c>
      <c r="U18" s="46">
        <v>12</v>
      </c>
      <c r="V18" s="46">
        <v>233.83100000000002</v>
      </c>
      <c r="W18" s="47">
        <v>5.1319115087392175E-2</v>
      </c>
    </row>
    <row r="19" spans="1:23" ht="20.100000000000001" customHeight="1" x14ac:dyDescent="0.25">
      <c r="A19" s="44">
        <v>11</v>
      </c>
      <c r="B19" s="49" t="s">
        <v>68</v>
      </c>
      <c r="C19" s="22"/>
      <c r="D19" s="22"/>
      <c r="E19" s="22"/>
      <c r="F19" s="22"/>
      <c r="G19" s="22"/>
      <c r="H19" s="22"/>
      <c r="I19" s="46">
        <v>2.119903066</v>
      </c>
      <c r="J19" s="46">
        <v>4.5481519090000004</v>
      </c>
      <c r="K19" s="47">
        <v>0.46610208023287025</v>
      </c>
      <c r="L19" s="46">
        <v>1.1395847880000001</v>
      </c>
      <c r="M19" s="46">
        <v>6.6848813379999994</v>
      </c>
      <c r="N19" s="47">
        <v>0.17047195460629433</v>
      </c>
      <c r="O19" s="46">
        <v>2.2442375989999999</v>
      </c>
      <c r="P19" s="46">
        <v>16.385295529000004</v>
      </c>
      <c r="Q19" s="47">
        <v>0.13696656218546496</v>
      </c>
      <c r="R19" s="26">
        <v>0</v>
      </c>
      <c r="S19" s="26"/>
      <c r="T19" s="47"/>
      <c r="U19" s="26">
        <v>0</v>
      </c>
      <c r="V19" s="26"/>
      <c r="W19" s="47"/>
    </row>
    <row r="20" spans="1:23" ht="15" x14ac:dyDescent="0.25">
      <c r="A20" s="44">
        <v>12</v>
      </c>
      <c r="B20" s="45" t="s">
        <v>69</v>
      </c>
      <c r="C20" s="22"/>
      <c r="D20" s="22"/>
      <c r="E20" s="22"/>
      <c r="F20" s="22"/>
      <c r="G20" s="22"/>
      <c r="H20" s="22"/>
      <c r="I20" s="46">
        <v>8.3921535560000002</v>
      </c>
      <c r="J20" s="46">
        <v>20.072120440086103</v>
      </c>
      <c r="K20" s="47">
        <v>0.41810000000000003</v>
      </c>
      <c r="L20" s="46">
        <v>7.0168265910000001</v>
      </c>
      <c r="M20" s="46">
        <v>36.597670872999998</v>
      </c>
      <c r="N20" s="47">
        <v>0.19172877463567436</v>
      </c>
      <c r="O20" s="46">
        <v>5.3054154970000003</v>
      </c>
      <c r="P20" s="46">
        <v>36.683545449999997</v>
      </c>
      <c r="Q20" s="47">
        <v>0.14462657390167832</v>
      </c>
      <c r="R20" s="26">
        <v>0</v>
      </c>
      <c r="S20" s="26"/>
      <c r="T20" s="47"/>
      <c r="U20" s="26">
        <v>0</v>
      </c>
      <c r="V20" s="26"/>
      <c r="W20" s="47"/>
    </row>
    <row r="21" spans="1:23" ht="30" x14ac:dyDescent="0.25">
      <c r="A21" s="44">
        <v>13</v>
      </c>
      <c r="B21" s="48" t="s">
        <v>70</v>
      </c>
      <c r="C21" s="22"/>
      <c r="D21" s="22"/>
      <c r="E21" s="22"/>
      <c r="F21" s="22"/>
      <c r="G21" s="22"/>
      <c r="H21" s="22"/>
      <c r="I21" s="46">
        <v>0.317123877</v>
      </c>
      <c r="J21" s="46">
        <v>1.1178863080000001</v>
      </c>
      <c r="K21" s="47">
        <v>0.283681689927273</v>
      </c>
      <c r="L21" s="46">
        <v>0.17572763599999999</v>
      </c>
      <c r="M21" s="46">
        <v>1.7204715890000002</v>
      </c>
      <c r="N21" s="47">
        <v>0.10213922573527599</v>
      </c>
      <c r="O21" s="46">
        <v>0.21741642799999999</v>
      </c>
      <c r="P21" s="46">
        <v>1.551360654</v>
      </c>
      <c r="Q21" s="47">
        <v>0.14014563759846393</v>
      </c>
      <c r="R21" s="26">
        <v>0</v>
      </c>
      <c r="S21" s="26"/>
      <c r="T21" s="47"/>
      <c r="U21" s="26">
        <v>0</v>
      </c>
      <c r="V21" s="26"/>
      <c r="W21" s="47"/>
    </row>
    <row r="22" spans="1:23" ht="20.100000000000001" customHeight="1" x14ac:dyDescent="0.25">
      <c r="A22" s="44">
        <v>14</v>
      </c>
      <c r="B22" s="45" t="s">
        <v>71</v>
      </c>
      <c r="C22" s="22"/>
      <c r="D22" s="22"/>
      <c r="E22" s="22"/>
      <c r="F22" s="22"/>
      <c r="G22" s="22"/>
      <c r="H22" s="22"/>
      <c r="I22" s="26"/>
      <c r="J22" s="26"/>
      <c r="K22" s="50"/>
      <c r="L22" s="46">
        <v>0.44783973599999999</v>
      </c>
      <c r="M22" s="46">
        <v>6.3599079819999993</v>
      </c>
      <c r="N22" s="47">
        <v>7.0416071626741975E-2</v>
      </c>
      <c r="O22" s="46">
        <v>2.9404547999999999E-2</v>
      </c>
      <c r="P22" s="46">
        <v>5.7431868850000001</v>
      </c>
      <c r="Q22" s="47">
        <v>5.1199009519955745E-3</v>
      </c>
      <c r="R22" s="26">
        <v>0</v>
      </c>
      <c r="S22" s="26"/>
      <c r="T22" s="47"/>
      <c r="U22" s="26">
        <v>0</v>
      </c>
      <c r="V22" s="26"/>
      <c r="W22" s="47"/>
    </row>
    <row r="23" spans="1:23" ht="20.100000000000001" customHeight="1" x14ac:dyDescent="0.25">
      <c r="A23" s="44">
        <v>15</v>
      </c>
      <c r="B23" s="45" t="s">
        <v>83</v>
      </c>
      <c r="C23" s="22"/>
      <c r="D23" s="22"/>
      <c r="E23" s="22"/>
      <c r="F23" s="22"/>
      <c r="G23" s="22"/>
      <c r="H23" s="22"/>
      <c r="I23" s="26"/>
      <c r="J23" s="26"/>
      <c r="K23" s="47"/>
      <c r="L23" s="26"/>
      <c r="M23" s="26"/>
      <c r="N23" s="47"/>
      <c r="O23" s="26"/>
      <c r="P23" s="26"/>
      <c r="Q23" s="47"/>
      <c r="R23" s="26"/>
      <c r="S23" s="26"/>
      <c r="T23" s="47"/>
      <c r="U23" s="26"/>
      <c r="V23" s="26"/>
      <c r="W23" s="47"/>
    </row>
    <row r="24" spans="1:23" s="54" customFormat="1" ht="20.100000000000001" customHeight="1" x14ac:dyDescent="0.25">
      <c r="A24" s="41" t="s">
        <v>73</v>
      </c>
      <c r="B24" s="42" t="s">
        <v>90</v>
      </c>
      <c r="C24" s="51"/>
      <c r="D24" s="51"/>
      <c r="E24" s="52">
        <v>86328</v>
      </c>
      <c r="F24" s="52">
        <v>107464</v>
      </c>
      <c r="G24" s="52">
        <v>120347</v>
      </c>
      <c r="H24" s="52">
        <v>129911</v>
      </c>
      <c r="I24" s="52">
        <v>572.80680512849528</v>
      </c>
      <c r="J24" s="22">
        <v>10433.63943767751</v>
      </c>
      <c r="K24" s="53">
        <v>5.4899999999999997E-2</v>
      </c>
      <c r="L24" s="52">
        <v>542.64642039600005</v>
      </c>
      <c r="M24" s="22">
        <v>12527.360805659</v>
      </c>
      <c r="N24" s="43">
        <v>4.3316898811669072E-2</v>
      </c>
      <c r="O24" s="52">
        <v>311.49994528600001</v>
      </c>
      <c r="P24" s="22">
        <v>10222.654289816001</v>
      </c>
      <c r="Q24" s="43">
        <v>3.0471532779536729E-2</v>
      </c>
      <c r="R24" s="52">
        <v>323</v>
      </c>
      <c r="S24" s="52">
        <v>12060.184477648361</v>
      </c>
      <c r="T24" s="43">
        <v>2.6782343221915823E-2</v>
      </c>
      <c r="U24" s="52">
        <v>236</v>
      </c>
      <c r="V24" s="52">
        <v>13851.899173131998</v>
      </c>
      <c r="W24" s="43">
        <v>1.7037374951281787E-2</v>
      </c>
    </row>
    <row r="25" spans="1:23" ht="28.5" customHeight="1" x14ac:dyDescent="0.25">
      <c r="W25" s="415" t="s">
        <v>79</v>
      </c>
    </row>
  </sheetData>
  <mergeCells count="11">
    <mergeCell ref="R5:T5"/>
    <mergeCell ref="U5:W5"/>
    <mergeCell ref="R4:W4"/>
    <mergeCell ref="A1:W1"/>
    <mergeCell ref="A2:W2"/>
    <mergeCell ref="A3:W3"/>
    <mergeCell ref="A5:A6"/>
    <mergeCell ref="B5:B6"/>
    <mergeCell ref="I5:K5"/>
    <mergeCell ref="L5:N5"/>
    <mergeCell ref="O5:Q5"/>
  </mergeCells>
  <pageMargins left="0.78740157480314998" right="0.78740157480314998" top="0.93110236199999996" bottom="0.78740157480314998" header="0.31496062992126" footer="3.9370078740157501E-2"/>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workbookViewId="0">
      <selection activeCell="E7" sqref="E7"/>
    </sheetView>
  </sheetViews>
  <sheetFormatPr defaultColWidth="11.42578125" defaultRowHeight="16.5" x14ac:dyDescent="0.25"/>
  <cols>
    <col min="1" max="1" width="4.140625" style="56" customWidth="1"/>
    <col min="2" max="2" width="31.42578125" style="56" customWidth="1"/>
    <col min="3" max="3" width="10.5703125" style="56" bestFit="1" customWidth="1"/>
    <col min="4" max="4" width="8" style="56" bestFit="1" customWidth="1"/>
    <col min="5" max="5" width="11.140625" style="56" customWidth="1"/>
    <col min="6" max="6" width="8" style="56" bestFit="1" customWidth="1"/>
    <col min="7" max="7" width="10.5703125" style="56" bestFit="1" customWidth="1"/>
    <col min="8" max="8" width="8" style="56" bestFit="1" customWidth="1"/>
    <col min="9" max="9" width="11.42578125" style="56" bestFit="1" customWidth="1"/>
    <col min="10" max="10" width="8" style="56" bestFit="1" customWidth="1"/>
    <col min="11" max="11" width="10.5703125" style="56" bestFit="1" customWidth="1"/>
    <col min="12" max="12" width="8" style="56" bestFit="1" customWidth="1"/>
    <col min="13" max="13" width="10.5703125" style="56" bestFit="1" customWidth="1"/>
    <col min="14" max="14" width="8" style="56" bestFit="1" customWidth="1"/>
    <col min="15" max="256" width="11.42578125" style="56"/>
    <col min="257" max="257" width="4.140625" style="56" customWidth="1"/>
    <col min="258" max="258" width="31.42578125" style="56" customWidth="1"/>
    <col min="259" max="259" width="10.5703125" style="56" bestFit="1" customWidth="1"/>
    <col min="260" max="260" width="8" style="56" bestFit="1" customWidth="1"/>
    <col min="261" max="261" width="11.140625" style="56" customWidth="1"/>
    <col min="262" max="262" width="8" style="56" bestFit="1" customWidth="1"/>
    <col min="263" max="263" width="10.5703125" style="56" bestFit="1" customWidth="1"/>
    <col min="264" max="264" width="8" style="56" bestFit="1" customWidth="1"/>
    <col min="265" max="265" width="11.42578125" style="56" bestFit="1" customWidth="1"/>
    <col min="266" max="266" width="8" style="56" bestFit="1" customWidth="1"/>
    <col min="267" max="267" width="10.5703125" style="56" bestFit="1" customWidth="1"/>
    <col min="268" max="268" width="8" style="56" bestFit="1" customWidth="1"/>
    <col min="269" max="269" width="10.5703125" style="56" bestFit="1" customWidth="1"/>
    <col min="270" max="270" width="8" style="56" bestFit="1" customWidth="1"/>
    <col min="271" max="512" width="11.42578125" style="56"/>
    <col min="513" max="513" width="4.140625" style="56" customWidth="1"/>
    <col min="514" max="514" width="31.42578125" style="56" customWidth="1"/>
    <col min="515" max="515" width="10.5703125" style="56" bestFit="1" customWidth="1"/>
    <col min="516" max="516" width="8" style="56" bestFit="1" customWidth="1"/>
    <col min="517" max="517" width="11.140625" style="56" customWidth="1"/>
    <col min="518" max="518" width="8" style="56" bestFit="1" customWidth="1"/>
    <col min="519" max="519" width="10.5703125" style="56" bestFit="1" customWidth="1"/>
    <col min="520" max="520" width="8" style="56" bestFit="1" customWidth="1"/>
    <col min="521" max="521" width="11.42578125" style="56" bestFit="1" customWidth="1"/>
    <col min="522" max="522" width="8" style="56" bestFit="1" customWidth="1"/>
    <col min="523" max="523" width="10.5703125" style="56" bestFit="1" customWidth="1"/>
    <col min="524" max="524" width="8" style="56" bestFit="1" customWidth="1"/>
    <col min="525" max="525" width="10.5703125" style="56" bestFit="1" customWidth="1"/>
    <col min="526" max="526" width="8" style="56" bestFit="1" customWidth="1"/>
    <col min="527" max="768" width="11.42578125" style="56"/>
    <col min="769" max="769" width="4.140625" style="56" customWidth="1"/>
    <col min="770" max="770" width="31.42578125" style="56" customWidth="1"/>
    <col min="771" max="771" width="10.5703125" style="56" bestFit="1" customWidth="1"/>
    <col min="772" max="772" width="8" style="56" bestFit="1" customWidth="1"/>
    <col min="773" max="773" width="11.140625" style="56" customWidth="1"/>
    <col min="774" max="774" width="8" style="56" bestFit="1" customWidth="1"/>
    <col min="775" max="775" width="10.5703125" style="56" bestFit="1" customWidth="1"/>
    <col min="776" max="776" width="8" style="56" bestFit="1" customWidth="1"/>
    <col min="777" max="777" width="11.42578125" style="56" bestFit="1" customWidth="1"/>
    <col min="778" max="778" width="8" style="56" bestFit="1" customWidth="1"/>
    <col min="779" max="779" width="10.5703125" style="56" bestFit="1" customWidth="1"/>
    <col min="780" max="780" width="8" style="56" bestFit="1" customWidth="1"/>
    <col min="781" max="781" width="10.5703125" style="56" bestFit="1" customWidth="1"/>
    <col min="782" max="782" width="8" style="56" bestFit="1" customWidth="1"/>
    <col min="783" max="1024" width="11.42578125" style="56"/>
    <col min="1025" max="1025" width="4.140625" style="56" customWidth="1"/>
    <col min="1026" max="1026" width="31.42578125" style="56" customWidth="1"/>
    <col min="1027" max="1027" width="10.5703125" style="56" bestFit="1" customWidth="1"/>
    <col min="1028" max="1028" width="8" style="56" bestFit="1" customWidth="1"/>
    <col min="1029" max="1029" width="11.140625" style="56" customWidth="1"/>
    <col min="1030" max="1030" width="8" style="56" bestFit="1" customWidth="1"/>
    <col min="1031" max="1031" width="10.5703125" style="56" bestFit="1" customWidth="1"/>
    <col min="1032" max="1032" width="8" style="56" bestFit="1" customWidth="1"/>
    <col min="1033" max="1033" width="11.42578125" style="56" bestFit="1" customWidth="1"/>
    <col min="1034" max="1034" width="8" style="56" bestFit="1" customWidth="1"/>
    <col min="1035" max="1035" width="10.5703125" style="56" bestFit="1" customWidth="1"/>
    <col min="1036" max="1036" width="8" style="56" bestFit="1" customWidth="1"/>
    <col min="1037" max="1037" width="10.5703125" style="56" bestFit="1" customWidth="1"/>
    <col min="1038" max="1038" width="8" style="56" bestFit="1" customWidth="1"/>
    <col min="1039" max="1280" width="11.42578125" style="56"/>
    <col min="1281" max="1281" width="4.140625" style="56" customWidth="1"/>
    <col min="1282" max="1282" width="31.42578125" style="56" customWidth="1"/>
    <col min="1283" max="1283" width="10.5703125" style="56" bestFit="1" customWidth="1"/>
    <col min="1284" max="1284" width="8" style="56" bestFit="1" customWidth="1"/>
    <col min="1285" max="1285" width="11.140625" style="56" customWidth="1"/>
    <col min="1286" max="1286" width="8" style="56" bestFit="1" customWidth="1"/>
    <col min="1287" max="1287" width="10.5703125" style="56" bestFit="1" customWidth="1"/>
    <col min="1288" max="1288" width="8" style="56" bestFit="1" customWidth="1"/>
    <col min="1289" max="1289" width="11.42578125" style="56" bestFit="1" customWidth="1"/>
    <col min="1290" max="1290" width="8" style="56" bestFit="1" customWidth="1"/>
    <col min="1291" max="1291" width="10.5703125" style="56" bestFit="1" customWidth="1"/>
    <col min="1292" max="1292" width="8" style="56" bestFit="1" customWidth="1"/>
    <col min="1293" max="1293" width="10.5703125" style="56" bestFit="1" customWidth="1"/>
    <col min="1294" max="1294" width="8" style="56" bestFit="1" customWidth="1"/>
    <col min="1295" max="1536" width="11.42578125" style="56"/>
    <col min="1537" max="1537" width="4.140625" style="56" customWidth="1"/>
    <col min="1538" max="1538" width="31.42578125" style="56" customWidth="1"/>
    <col min="1539" max="1539" width="10.5703125" style="56" bestFit="1" customWidth="1"/>
    <col min="1540" max="1540" width="8" style="56" bestFit="1" customWidth="1"/>
    <col min="1541" max="1541" width="11.140625" style="56" customWidth="1"/>
    <col min="1542" max="1542" width="8" style="56" bestFit="1" customWidth="1"/>
    <col min="1543" max="1543" width="10.5703125" style="56" bestFit="1" customWidth="1"/>
    <col min="1544" max="1544" width="8" style="56" bestFit="1" customWidth="1"/>
    <col min="1545" max="1545" width="11.42578125" style="56" bestFit="1" customWidth="1"/>
    <col min="1546" max="1546" width="8" style="56" bestFit="1" customWidth="1"/>
    <col min="1547" max="1547" width="10.5703125" style="56" bestFit="1" customWidth="1"/>
    <col min="1548" max="1548" width="8" style="56" bestFit="1" customWidth="1"/>
    <col min="1549" max="1549" width="10.5703125" style="56" bestFit="1" customWidth="1"/>
    <col min="1550" max="1550" width="8" style="56" bestFit="1" customWidth="1"/>
    <col min="1551" max="1792" width="11.42578125" style="56"/>
    <col min="1793" max="1793" width="4.140625" style="56" customWidth="1"/>
    <col min="1794" max="1794" width="31.42578125" style="56" customWidth="1"/>
    <col min="1795" max="1795" width="10.5703125" style="56" bestFit="1" customWidth="1"/>
    <col min="1796" max="1796" width="8" style="56" bestFit="1" customWidth="1"/>
    <col min="1797" max="1797" width="11.140625" style="56" customWidth="1"/>
    <col min="1798" max="1798" width="8" style="56" bestFit="1" customWidth="1"/>
    <col min="1799" max="1799" width="10.5703125" style="56" bestFit="1" customWidth="1"/>
    <col min="1800" max="1800" width="8" style="56" bestFit="1" customWidth="1"/>
    <col min="1801" max="1801" width="11.42578125" style="56" bestFit="1" customWidth="1"/>
    <col min="1802" max="1802" width="8" style="56" bestFit="1" customWidth="1"/>
    <col min="1803" max="1803" width="10.5703125" style="56" bestFit="1" customWidth="1"/>
    <col min="1804" max="1804" width="8" style="56" bestFit="1" customWidth="1"/>
    <col min="1805" max="1805" width="10.5703125" style="56" bestFit="1" customWidth="1"/>
    <col min="1806" max="1806" width="8" style="56" bestFit="1" customWidth="1"/>
    <col min="1807" max="2048" width="11.42578125" style="56"/>
    <col min="2049" max="2049" width="4.140625" style="56" customWidth="1"/>
    <col min="2050" max="2050" width="31.42578125" style="56" customWidth="1"/>
    <col min="2051" max="2051" width="10.5703125" style="56" bestFit="1" customWidth="1"/>
    <col min="2052" max="2052" width="8" style="56" bestFit="1" customWidth="1"/>
    <col min="2053" max="2053" width="11.140625" style="56" customWidth="1"/>
    <col min="2054" max="2054" width="8" style="56" bestFit="1" customWidth="1"/>
    <col min="2055" max="2055" width="10.5703125" style="56" bestFit="1" customWidth="1"/>
    <col min="2056" max="2056" width="8" style="56" bestFit="1" customWidth="1"/>
    <col min="2057" max="2057" width="11.42578125" style="56" bestFit="1" customWidth="1"/>
    <col min="2058" max="2058" width="8" style="56" bestFit="1" customWidth="1"/>
    <col min="2059" max="2059" width="10.5703125" style="56" bestFit="1" customWidth="1"/>
    <col min="2060" max="2060" width="8" style="56" bestFit="1" customWidth="1"/>
    <col min="2061" max="2061" width="10.5703125" style="56" bestFit="1" customWidth="1"/>
    <col min="2062" max="2062" width="8" style="56" bestFit="1" customWidth="1"/>
    <col min="2063" max="2304" width="11.42578125" style="56"/>
    <col min="2305" max="2305" width="4.140625" style="56" customWidth="1"/>
    <col min="2306" max="2306" width="31.42578125" style="56" customWidth="1"/>
    <col min="2307" max="2307" width="10.5703125" style="56" bestFit="1" customWidth="1"/>
    <col min="2308" max="2308" width="8" style="56" bestFit="1" customWidth="1"/>
    <col min="2309" max="2309" width="11.140625" style="56" customWidth="1"/>
    <col min="2310" max="2310" width="8" style="56" bestFit="1" customWidth="1"/>
    <col min="2311" max="2311" width="10.5703125" style="56" bestFit="1" customWidth="1"/>
    <col min="2312" max="2312" width="8" style="56" bestFit="1" customWidth="1"/>
    <col min="2313" max="2313" width="11.42578125" style="56" bestFit="1" customWidth="1"/>
    <col min="2314" max="2314" width="8" style="56" bestFit="1" customWidth="1"/>
    <col min="2315" max="2315" width="10.5703125" style="56" bestFit="1" customWidth="1"/>
    <col min="2316" max="2316" width="8" style="56" bestFit="1" customWidth="1"/>
    <col min="2317" max="2317" width="10.5703125" style="56" bestFit="1" customWidth="1"/>
    <col min="2318" max="2318" width="8" style="56" bestFit="1" customWidth="1"/>
    <col min="2319" max="2560" width="11.42578125" style="56"/>
    <col min="2561" max="2561" width="4.140625" style="56" customWidth="1"/>
    <col min="2562" max="2562" width="31.42578125" style="56" customWidth="1"/>
    <col min="2563" max="2563" width="10.5703125" style="56" bestFit="1" customWidth="1"/>
    <col min="2564" max="2564" width="8" style="56" bestFit="1" customWidth="1"/>
    <col min="2565" max="2565" width="11.140625" style="56" customWidth="1"/>
    <col min="2566" max="2566" width="8" style="56" bestFit="1" customWidth="1"/>
    <col min="2567" max="2567" width="10.5703125" style="56" bestFit="1" customWidth="1"/>
    <col min="2568" max="2568" width="8" style="56" bestFit="1" customWidth="1"/>
    <col min="2569" max="2569" width="11.42578125" style="56" bestFit="1" customWidth="1"/>
    <col min="2570" max="2570" width="8" style="56" bestFit="1" customWidth="1"/>
    <col min="2571" max="2571" width="10.5703125" style="56" bestFit="1" customWidth="1"/>
    <col min="2572" max="2572" width="8" style="56" bestFit="1" customWidth="1"/>
    <col min="2573" max="2573" width="10.5703125" style="56" bestFit="1" customWidth="1"/>
    <col min="2574" max="2574" width="8" style="56" bestFit="1" customWidth="1"/>
    <col min="2575" max="2816" width="11.42578125" style="56"/>
    <col min="2817" max="2817" width="4.140625" style="56" customWidth="1"/>
    <col min="2818" max="2818" width="31.42578125" style="56" customWidth="1"/>
    <col min="2819" max="2819" width="10.5703125" style="56" bestFit="1" customWidth="1"/>
    <col min="2820" max="2820" width="8" style="56" bestFit="1" customWidth="1"/>
    <col min="2821" max="2821" width="11.140625" style="56" customWidth="1"/>
    <col min="2822" max="2822" width="8" style="56" bestFit="1" customWidth="1"/>
    <col min="2823" max="2823" width="10.5703125" style="56" bestFit="1" customWidth="1"/>
    <col min="2824" max="2824" width="8" style="56" bestFit="1" customWidth="1"/>
    <col min="2825" max="2825" width="11.42578125" style="56" bestFit="1" customWidth="1"/>
    <col min="2826" max="2826" width="8" style="56" bestFit="1" customWidth="1"/>
    <col min="2827" max="2827" width="10.5703125" style="56" bestFit="1" customWidth="1"/>
    <col min="2828" max="2828" width="8" style="56" bestFit="1" customWidth="1"/>
    <col min="2829" max="2829" width="10.5703125" style="56" bestFit="1" customWidth="1"/>
    <col min="2830" max="2830" width="8" style="56" bestFit="1" customWidth="1"/>
    <col min="2831" max="3072" width="11.42578125" style="56"/>
    <col min="3073" max="3073" width="4.140625" style="56" customWidth="1"/>
    <col min="3074" max="3074" width="31.42578125" style="56" customWidth="1"/>
    <col min="3075" max="3075" width="10.5703125" style="56" bestFit="1" customWidth="1"/>
    <col min="3076" max="3076" width="8" style="56" bestFit="1" customWidth="1"/>
    <col min="3077" max="3077" width="11.140625" style="56" customWidth="1"/>
    <col min="3078" max="3078" width="8" style="56" bestFit="1" customWidth="1"/>
    <col min="3079" max="3079" width="10.5703125" style="56" bestFit="1" customWidth="1"/>
    <col min="3080" max="3080" width="8" style="56" bestFit="1" customWidth="1"/>
    <col min="3081" max="3081" width="11.42578125" style="56" bestFit="1" customWidth="1"/>
    <col min="3082" max="3082" width="8" style="56" bestFit="1" customWidth="1"/>
    <col min="3083" max="3083" width="10.5703125" style="56" bestFit="1" customWidth="1"/>
    <col min="3084" max="3084" width="8" style="56" bestFit="1" customWidth="1"/>
    <col min="3085" max="3085" width="10.5703125" style="56" bestFit="1" customWidth="1"/>
    <col min="3086" max="3086" width="8" style="56" bestFit="1" customWidth="1"/>
    <col min="3087" max="3328" width="11.42578125" style="56"/>
    <col min="3329" max="3329" width="4.140625" style="56" customWidth="1"/>
    <col min="3330" max="3330" width="31.42578125" style="56" customWidth="1"/>
    <col min="3331" max="3331" width="10.5703125" style="56" bestFit="1" customWidth="1"/>
    <col min="3332" max="3332" width="8" style="56" bestFit="1" customWidth="1"/>
    <col min="3333" max="3333" width="11.140625" style="56" customWidth="1"/>
    <col min="3334" max="3334" width="8" style="56" bestFit="1" customWidth="1"/>
    <col min="3335" max="3335" width="10.5703125" style="56" bestFit="1" customWidth="1"/>
    <col min="3336" max="3336" width="8" style="56" bestFit="1" customWidth="1"/>
    <col min="3337" max="3337" width="11.42578125" style="56" bestFit="1" customWidth="1"/>
    <col min="3338" max="3338" width="8" style="56" bestFit="1" customWidth="1"/>
    <col min="3339" max="3339" width="10.5703125" style="56" bestFit="1" customWidth="1"/>
    <col min="3340" max="3340" width="8" style="56" bestFit="1" customWidth="1"/>
    <col min="3341" max="3341" width="10.5703125" style="56" bestFit="1" customWidth="1"/>
    <col min="3342" max="3342" width="8" style="56" bestFit="1" customWidth="1"/>
    <col min="3343" max="3584" width="11.42578125" style="56"/>
    <col min="3585" max="3585" width="4.140625" style="56" customWidth="1"/>
    <col min="3586" max="3586" width="31.42578125" style="56" customWidth="1"/>
    <col min="3587" max="3587" width="10.5703125" style="56" bestFit="1" customWidth="1"/>
    <col min="3588" max="3588" width="8" style="56" bestFit="1" customWidth="1"/>
    <col min="3589" max="3589" width="11.140625" style="56" customWidth="1"/>
    <col min="3590" max="3590" width="8" style="56" bestFit="1" customWidth="1"/>
    <col min="3591" max="3591" width="10.5703125" style="56" bestFit="1" customWidth="1"/>
    <col min="3592" max="3592" width="8" style="56" bestFit="1" customWidth="1"/>
    <col min="3593" max="3593" width="11.42578125" style="56" bestFit="1" customWidth="1"/>
    <col min="3594" max="3594" width="8" style="56" bestFit="1" customWidth="1"/>
    <col min="3595" max="3595" width="10.5703125" style="56" bestFit="1" customWidth="1"/>
    <col min="3596" max="3596" width="8" style="56" bestFit="1" customWidth="1"/>
    <col min="3597" max="3597" width="10.5703125" style="56" bestFit="1" customWidth="1"/>
    <col min="3598" max="3598" width="8" style="56" bestFit="1" customWidth="1"/>
    <col min="3599" max="3840" width="11.42578125" style="56"/>
    <col min="3841" max="3841" width="4.140625" style="56" customWidth="1"/>
    <col min="3842" max="3842" width="31.42578125" style="56" customWidth="1"/>
    <col min="3843" max="3843" width="10.5703125" style="56" bestFit="1" customWidth="1"/>
    <col min="3844" max="3844" width="8" style="56" bestFit="1" customWidth="1"/>
    <col min="3845" max="3845" width="11.140625" style="56" customWidth="1"/>
    <col min="3846" max="3846" width="8" style="56" bestFit="1" customWidth="1"/>
    <col min="3847" max="3847" width="10.5703125" style="56" bestFit="1" customWidth="1"/>
    <col min="3848" max="3848" width="8" style="56" bestFit="1" customWidth="1"/>
    <col min="3849" max="3849" width="11.42578125" style="56" bestFit="1" customWidth="1"/>
    <col min="3850" max="3850" width="8" style="56" bestFit="1" customWidth="1"/>
    <col min="3851" max="3851" width="10.5703125" style="56" bestFit="1" customWidth="1"/>
    <col min="3852" max="3852" width="8" style="56" bestFit="1" customWidth="1"/>
    <col min="3853" max="3853" width="10.5703125" style="56" bestFit="1" customWidth="1"/>
    <col min="3854" max="3854" width="8" style="56" bestFit="1" customWidth="1"/>
    <col min="3855" max="4096" width="11.42578125" style="56"/>
    <col min="4097" max="4097" width="4.140625" style="56" customWidth="1"/>
    <col min="4098" max="4098" width="31.42578125" style="56" customWidth="1"/>
    <col min="4099" max="4099" width="10.5703125" style="56" bestFit="1" customWidth="1"/>
    <col min="4100" max="4100" width="8" style="56" bestFit="1" customWidth="1"/>
    <col min="4101" max="4101" width="11.140625" style="56" customWidth="1"/>
    <col min="4102" max="4102" width="8" style="56" bestFit="1" customWidth="1"/>
    <col min="4103" max="4103" width="10.5703125" style="56" bestFit="1" customWidth="1"/>
    <col min="4104" max="4104" width="8" style="56" bestFit="1" customWidth="1"/>
    <col min="4105" max="4105" width="11.42578125" style="56" bestFit="1" customWidth="1"/>
    <col min="4106" max="4106" width="8" style="56" bestFit="1" customWidth="1"/>
    <col min="4107" max="4107" width="10.5703125" style="56" bestFit="1" customWidth="1"/>
    <col min="4108" max="4108" width="8" style="56" bestFit="1" customWidth="1"/>
    <col min="4109" max="4109" width="10.5703125" style="56" bestFit="1" customWidth="1"/>
    <col min="4110" max="4110" width="8" style="56" bestFit="1" customWidth="1"/>
    <col min="4111" max="4352" width="11.42578125" style="56"/>
    <col min="4353" max="4353" width="4.140625" style="56" customWidth="1"/>
    <col min="4354" max="4354" width="31.42578125" style="56" customWidth="1"/>
    <col min="4355" max="4355" width="10.5703125" style="56" bestFit="1" customWidth="1"/>
    <col min="4356" max="4356" width="8" style="56" bestFit="1" customWidth="1"/>
    <col min="4357" max="4357" width="11.140625" style="56" customWidth="1"/>
    <col min="4358" max="4358" width="8" style="56" bestFit="1" customWidth="1"/>
    <col min="4359" max="4359" width="10.5703125" style="56" bestFit="1" customWidth="1"/>
    <col min="4360" max="4360" width="8" style="56" bestFit="1" customWidth="1"/>
    <col min="4361" max="4361" width="11.42578125" style="56" bestFit="1" customWidth="1"/>
    <col min="4362" max="4362" width="8" style="56" bestFit="1" customWidth="1"/>
    <col min="4363" max="4363" width="10.5703125" style="56" bestFit="1" customWidth="1"/>
    <col min="4364" max="4364" width="8" style="56" bestFit="1" customWidth="1"/>
    <col min="4365" max="4365" width="10.5703125" style="56" bestFit="1" customWidth="1"/>
    <col min="4366" max="4366" width="8" style="56" bestFit="1" customWidth="1"/>
    <col min="4367" max="4608" width="11.42578125" style="56"/>
    <col min="4609" max="4609" width="4.140625" style="56" customWidth="1"/>
    <col min="4610" max="4610" width="31.42578125" style="56" customWidth="1"/>
    <col min="4611" max="4611" width="10.5703125" style="56" bestFit="1" customWidth="1"/>
    <col min="4612" max="4612" width="8" style="56" bestFit="1" customWidth="1"/>
    <col min="4613" max="4613" width="11.140625" style="56" customWidth="1"/>
    <col min="4614" max="4614" width="8" style="56" bestFit="1" customWidth="1"/>
    <col min="4615" max="4615" width="10.5703125" style="56" bestFit="1" customWidth="1"/>
    <col min="4616" max="4616" width="8" style="56" bestFit="1" customWidth="1"/>
    <col min="4617" max="4617" width="11.42578125" style="56" bestFit="1" customWidth="1"/>
    <col min="4618" max="4618" width="8" style="56" bestFit="1" customWidth="1"/>
    <col min="4619" max="4619" width="10.5703125" style="56" bestFit="1" customWidth="1"/>
    <col min="4620" max="4620" width="8" style="56" bestFit="1" customWidth="1"/>
    <col min="4621" max="4621" width="10.5703125" style="56" bestFit="1" customWidth="1"/>
    <col min="4622" max="4622" width="8" style="56" bestFit="1" customWidth="1"/>
    <col min="4623" max="4864" width="11.42578125" style="56"/>
    <col min="4865" max="4865" width="4.140625" style="56" customWidth="1"/>
    <col min="4866" max="4866" width="31.42578125" style="56" customWidth="1"/>
    <col min="4867" max="4867" width="10.5703125" style="56" bestFit="1" customWidth="1"/>
    <col min="4868" max="4868" width="8" style="56" bestFit="1" customWidth="1"/>
    <col min="4869" max="4869" width="11.140625" style="56" customWidth="1"/>
    <col min="4870" max="4870" width="8" style="56" bestFit="1" customWidth="1"/>
    <col min="4871" max="4871" width="10.5703125" style="56" bestFit="1" customWidth="1"/>
    <col min="4872" max="4872" width="8" style="56" bestFit="1" customWidth="1"/>
    <col min="4873" max="4873" width="11.42578125" style="56" bestFit="1" customWidth="1"/>
    <col min="4874" max="4874" width="8" style="56" bestFit="1" customWidth="1"/>
    <col min="4875" max="4875" width="10.5703125" style="56" bestFit="1" customWidth="1"/>
    <col min="4876" max="4876" width="8" style="56" bestFit="1" customWidth="1"/>
    <col min="4877" max="4877" width="10.5703125" style="56" bestFit="1" customWidth="1"/>
    <col min="4878" max="4878" width="8" style="56" bestFit="1" customWidth="1"/>
    <col min="4879" max="5120" width="11.42578125" style="56"/>
    <col min="5121" max="5121" width="4.140625" style="56" customWidth="1"/>
    <col min="5122" max="5122" width="31.42578125" style="56" customWidth="1"/>
    <col min="5123" max="5123" width="10.5703125" style="56" bestFit="1" customWidth="1"/>
    <col min="5124" max="5124" width="8" style="56" bestFit="1" customWidth="1"/>
    <col min="5125" max="5125" width="11.140625" style="56" customWidth="1"/>
    <col min="5126" max="5126" width="8" style="56" bestFit="1" customWidth="1"/>
    <col min="5127" max="5127" width="10.5703125" style="56" bestFit="1" customWidth="1"/>
    <col min="5128" max="5128" width="8" style="56" bestFit="1" customWidth="1"/>
    <col min="5129" max="5129" width="11.42578125" style="56" bestFit="1" customWidth="1"/>
    <col min="5130" max="5130" width="8" style="56" bestFit="1" customWidth="1"/>
    <col min="5131" max="5131" width="10.5703125" style="56" bestFit="1" customWidth="1"/>
    <col min="5132" max="5132" width="8" style="56" bestFit="1" customWidth="1"/>
    <col min="5133" max="5133" width="10.5703125" style="56" bestFit="1" customWidth="1"/>
    <col min="5134" max="5134" width="8" style="56" bestFit="1" customWidth="1"/>
    <col min="5135" max="5376" width="11.42578125" style="56"/>
    <col min="5377" max="5377" width="4.140625" style="56" customWidth="1"/>
    <col min="5378" max="5378" width="31.42578125" style="56" customWidth="1"/>
    <col min="5379" max="5379" width="10.5703125" style="56" bestFit="1" customWidth="1"/>
    <col min="5380" max="5380" width="8" style="56" bestFit="1" customWidth="1"/>
    <col min="5381" max="5381" width="11.140625" style="56" customWidth="1"/>
    <col min="5382" max="5382" width="8" style="56" bestFit="1" customWidth="1"/>
    <col min="5383" max="5383" width="10.5703125" style="56" bestFit="1" customWidth="1"/>
    <col min="5384" max="5384" width="8" style="56" bestFit="1" customWidth="1"/>
    <col min="5385" max="5385" width="11.42578125" style="56" bestFit="1" customWidth="1"/>
    <col min="5386" max="5386" width="8" style="56" bestFit="1" customWidth="1"/>
    <col min="5387" max="5387" width="10.5703125" style="56" bestFit="1" customWidth="1"/>
    <col min="5388" max="5388" width="8" style="56" bestFit="1" customWidth="1"/>
    <col min="5389" max="5389" width="10.5703125" style="56" bestFit="1" customWidth="1"/>
    <col min="5390" max="5390" width="8" style="56" bestFit="1" customWidth="1"/>
    <col min="5391" max="5632" width="11.42578125" style="56"/>
    <col min="5633" max="5633" width="4.140625" style="56" customWidth="1"/>
    <col min="5634" max="5634" width="31.42578125" style="56" customWidth="1"/>
    <col min="5635" max="5635" width="10.5703125" style="56" bestFit="1" customWidth="1"/>
    <col min="5636" max="5636" width="8" style="56" bestFit="1" customWidth="1"/>
    <col min="5637" max="5637" width="11.140625" style="56" customWidth="1"/>
    <col min="5638" max="5638" width="8" style="56" bestFit="1" customWidth="1"/>
    <col min="5639" max="5639" width="10.5703125" style="56" bestFit="1" customWidth="1"/>
    <col min="5640" max="5640" width="8" style="56" bestFit="1" customWidth="1"/>
    <col min="5641" max="5641" width="11.42578125" style="56" bestFit="1" customWidth="1"/>
    <col min="5642" max="5642" width="8" style="56" bestFit="1" customWidth="1"/>
    <col min="5643" max="5643" width="10.5703125" style="56" bestFit="1" customWidth="1"/>
    <col min="5644" max="5644" width="8" style="56" bestFit="1" customWidth="1"/>
    <col min="5645" max="5645" width="10.5703125" style="56" bestFit="1" customWidth="1"/>
    <col min="5646" max="5646" width="8" style="56" bestFit="1" customWidth="1"/>
    <col min="5647" max="5888" width="11.42578125" style="56"/>
    <col min="5889" max="5889" width="4.140625" style="56" customWidth="1"/>
    <col min="5890" max="5890" width="31.42578125" style="56" customWidth="1"/>
    <col min="5891" max="5891" width="10.5703125" style="56" bestFit="1" customWidth="1"/>
    <col min="5892" max="5892" width="8" style="56" bestFit="1" customWidth="1"/>
    <col min="5893" max="5893" width="11.140625" style="56" customWidth="1"/>
    <col min="5894" max="5894" width="8" style="56" bestFit="1" customWidth="1"/>
    <col min="5895" max="5895" width="10.5703125" style="56" bestFit="1" customWidth="1"/>
    <col min="5896" max="5896" width="8" style="56" bestFit="1" customWidth="1"/>
    <col min="5897" max="5897" width="11.42578125" style="56" bestFit="1" customWidth="1"/>
    <col min="5898" max="5898" width="8" style="56" bestFit="1" customWidth="1"/>
    <col min="5899" max="5899" width="10.5703125" style="56" bestFit="1" customWidth="1"/>
    <col min="5900" max="5900" width="8" style="56" bestFit="1" customWidth="1"/>
    <col min="5901" max="5901" width="10.5703125" style="56" bestFit="1" customWidth="1"/>
    <col min="5902" max="5902" width="8" style="56" bestFit="1" customWidth="1"/>
    <col min="5903" max="6144" width="11.42578125" style="56"/>
    <col min="6145" max="6145" width="4.140625" style="56" customWidth="1"/>
    <col min="6146" max="6146" width="31.42578125" style="56" customWidth="1"/>
    <col min="6147" max="6147" width="10.5703125" style="56" bestFit="1" customWidth="1"/>
    <col min="6148" max="6148" width="8" style="56" bestFit="1" customWidth="1"/>
    <col min="6149" max="6149" width="11.140625" style="56" customWidth="1"/>
    <col min="6150" max="6150" width="8" style="56" bestFit="1" customWidth="1"/>
    <col min="6151" max="6151" width="10.5703125" style="56" bestFit="1" customWidth="1"/>
    <col min="6152" max="6152" width="8" style="56" bestFit="1" customWidth="1"/>
    <col min="6153" max="6153" width="11.42578125" style="56" bestFit="1" customWidth="1"/>
    <col min="6154" max="6154" width="8" style="56" bestFit="1" customWidth="1"/>
    <col min="6155" max="6155" width="10.5703125" style="56" bestFit="1" customWidth="1"/>
    <col min="6156" max="6156" width="8" style="56" bestFit="1" customWidth="1"/>
    <col min="6157" max="6157" width="10.5703125" style="56" bestFit="1" customWidth="1"/>
    <col min="6158" max="6158" width="8" style="56" bestFit="1" customWidth="1"/>
    <col min="6159" max="6400" width="11.42578125" style="56"/>
    <col min="6401" max="6401" width="4.140625" style="56" customWidth="1"/>
    <col min="6402" max="6402" width="31.42578125" style="56" customWidth="1"/>
    <col min="6403" max="6403" width="10.5703125" style="56" bestFit="1" customWidth="1"/>
    <col min="6404" max="6404" width="8" style="56" bestFit="1" customWidth="1"/>
    <col min="6405" max="6405" width="11.140625" style="56" customWidth="1"/>
    <col min="6406" max="6406" width="8" style="56" bestFit="1" customWidth="1"/>
    <col min="6407" max="6407" width="10.5703125" style="56" bestFit="1" customWidth="1"/>
    <col min="6408" max="6408" width="8" style="56" bestFit="1" customWidth="1"/>
    <col min="6409" max="6409" width="11.42578125" style="56" bestFit="1" customWidth="1"/>
    <col min="6410" max="6410" width="8" style="56" bestFit="1" customWidth="1"/>
    <col min="6411" max="6411" width="10.5703125" style="56" bestFit="1" customWidth="1"/>
    <col min="6412" max="6412" width="8" style="56" bestFit="1" customWidth="1"/>
    <col min="6413" max="6413" width="10.5703125" style="56" bestFit="1" customWidth="1"/>
    <col min="6414" max="6414" width="8" style="56" bestFit="1" customWidth="1"/>
    <col min="6415" max="6656" width="11.42578125" style="56"/>
    <col min="6657" max="6657" width="4.140625" style="56" customWidth="1"/>
    <col min="6658" max="6658" width="31.42578125" style="56" customWidth="1"/>
    <col min="6659" max="6659" width="10.5703125" style="56" bestFit="1" customWidth="1"/>
    <col min="6660" max="6660" width="8" style="56" bestFit="1" customWidth="1"/>
    <col min="6661" max="6661" width="11.140625" style="56" customWidth="1"/>
    <col min="6662" max="6662" width="8" style="56" bestFit="1" customWidth="1"/>
    <col min="6663" max="6663" width="10.5703125" style="56" bestFit="1" customWidth="1"/>
    <col min="6664" max="6664" width="8" style="56" bestFit="1" customWidth="1"/>
    <col min="6665" max="6665" width="11.42578125" style="56" bestFit="1" customWidth="1"/>
    <col min="6666" max="6666" width="8" style="56" bestFit="1" customWidth="1"/>
    <col min="6667" max="6667" width="10.5703125" style="56" bestFit="1" customWidth="1"/>
    <col min="6668" max="6668" width="8" style="56" bestFit="1" customWidth="1"/>
    <col min="6669" max="6669" width="10.5703125" style="56" bestFit="1" customWidth="1"/>
    <col min="6670" max="6670" width="8" style="56" bestFit="1" customWidth="1"/>
    <col min="6671" max="6912" width="11.42578125" style="56"/>
    <col min="6913" max="6913" width="4.140625" style="56" customWidth="1"/>
    <col min="6914" max="6914" width="31.42578125" style="56" customWidth="1"/>
    <col min="6915" max="6915" width="10.5703125" style="56" bestFit="1" customWidth="1"/>
    <col min="6916" max="6916" width="8" style="56" bestFit="1" customWidth="1"/>
    <col min="6917" max="6917" width="11.140625" style="56" customWidth="1"/>
    <col min="6918" max="6918" width="8" style="56" bestFit="1" customWidth="1"/>
    <col min="6919" max="6919" width="10.5703125" style="56" bestFit="1" customWidth="1"/>
    <col min="6920" max="6920" width="8" style="56" bestFit="1" customWidth="1"/>
    <col min="6921" max="6921" width="11.42578125" style="56" bestFit="1" customWidth="1"/>
    <col min="6922" max="6922" width="8" style="56" bestFit="1" customWidth="1"/>
    <col min="6923" max="6923" width="10.5703125" style="56" bestFit="1" customWidth="1"/>
    <col min="6924" max="6924" width="8" style="56" bestFit="1" customWidth="1"/>
    <col min="6925" max="6925" width="10.5703125" style="56" bestFit="1" customWidth="1"/>
    <col min="6926" max="6926" width="8" style="56" bestFit="1" customWidth="1"/>
    <col min="6927" max="7168" width="11.42578125" style="56"/>
    <col min="7169" max="7169" width="4.140625" style="56" customWidth="1"/>
    <col min="7170" max="7170" width="31.42578125" style="56" customWidth="1"/>
    <col min="7171" max="7171" width="10.5703125" style="56" bestFit="1" customWidth="1"/>
    <col min="7172" max="7172" width="8" style="56" bestFit="1" customWidth="1"/>
    <col min="7173" max="7173" width="11.140625" style="56" customWidth="1"/>
    <col min="7174" max="7174" width="8" style="56" bestFit="1" customWidth="1"/>
    <col min="7175" max="7175" width="10.5703125" style="56" bestFit="1" customWidth="1"/>
    <col min="7176" max="7176" width="8" style="56" bestFit="1" customWidth="1"/>
    <col min="7177" max="7177" width="11.42578125" style="56" bestFit="1" customWidth="1"/>
    <col min="7178" max="7178" width="8" style="56" bestFit="1" customWidth="1"/>
    <col min="7179" max="7179" width="10.5703125" style="56" bestFit="1" customWidth="1"/>
    <col min="7180" max="7180" width="8" style="56" bestFit="1" customWidth="1"/>
    <col min="7181" max="7181" width="10.5703125" style="56" bestFit="1" customWidth="1"/>
    <col min="7182" max="7182" width="8" style="56" bestFit="1" customWidth="1"/>
    <col min="7183" max="7424" width="11.42578125" style="56"/>
    <col min="7425" max="7425" width="4.140625" style="56" customWidth="1"/>
    <col min="7426" max="7426" width="31.42578125" style="56" customWidth="1"/>
    <col min="7427" max="7427" width="10.5703125" style="56" bestFit="1" customWidth="1"/>
    <col min="7428" max="7428" width="8" style="56" bestFit="1" customWidth="1"/>
    <col min="7429" max="7429" width="11.140625" style="56" customWidth="1"/>
    <col min="7430" max="7430" width="8" style="56" bestFit="1" customWidth="1"/>
    <col min="7431" max="7431" width="10.5703125" style="56" bestFit="1" customWidth="1"/>
    <col min="7432" max="7432" width="8" style="56" bestFit="1" customWidth="1"/>
    <col min="7433" max="7433" width="11.42578125" style="56" bestFit="1" customWidth="1"/>
    <col min="7434" max="7434" width="8" style="56" bestFit="1" customWidth="1"/>
    <col min="7435" max="7435" width="10.5703125" style="56" bestFit="1" customWidth="1"/>
    <col min="7436" max="7436" width="8" style="56" bestFit="1" customWidth="1"/>
    <col min="7437" max="7437" width="10.5703125" style="56" bestFit="1" customWidth="1"/>
    <col min="7438" max="7438" width="8" style="56" bestFit="1" customWidth="1"/>
    <col min="7439" max="7680" width="11.42578125" style="56"/>
    <col min="7681" max="7681" width="4.140625" style="56" customWidth="1"/>
    <col min="7682" max="7682" width="31.42578125" style="56" customWidth="1"/>
    <col min="7683" max="7683" width="10.5703125" style="56" bestFit="1" customWidth="1"/>
    <col min="7684" max="7684" width="8" style="56" bestFit="1" customWidth="1"/>
    <col min="7685" max="7685" width="11.140625" style="56" customWidth="1"/>
    <col min="7686" max="7686" width="8" style="56" bestFit="1" customWidth="1"/>
    <col min="7687" max="7687" width="10.5703125" style="56" bestFit="1" customWidth="1"/>
    <col min="7688" max="7688" width="8" style="56" bestFit="1" customWidth="1"/>
    <col min="7689" max="7689" width="11.42578125" style="56" bestFit="1" customWidth="1"/>
    <col min="7690" max="7690" width="8" style="56" bestFit="1" customWidth="1"/>
    <col min="7691" max="7691" width="10.5703125" style="56" bestFit="1" customWidth="1"/>
    <col min="7692" max="7692" width="8" style="56" bestFit="1" customWidth="1"/>
    <col min="7693" max="7693" width="10.5703125" style="56" bestFit="1" customWidth="1"/>
    <col min="7694" max="7694" width="8" style="56" bestFit="1" customWidth="1"/>
    <col min="7695" max="7936" width="11.42578125" style="56"/>
    <col min="7937" max="7937" width="4.140625" style="56" customWidth="1"/>
    <col min="7938" max="7938" width="31.42578125" style="56" customWidth="1"/>
    <col min="7939" max="7939" width="10.5703125" style="56" bestFit="1" customWidth="1"/>
    <col min="7940" max="7940" width="8" style="56" bestFit="1" customWidth="1"/>
    <col min="7941" max="7941" width="11.140625" style="56" customWidth="1"/>
    <col min="7942" max="7942" width="8" style="56" bestFit="1" customWidth="1"/>
    <col min="7943" max="7943" width="10.5703125" style="56" bestFit="1" customWidth="1"/>
    <col min="7944" max="7944" width="8" style="56" bestFit="1" customWidth="1"/>
    <col min="7945" max="7945" width="11.42578125" style="56" bestFit="1" customWidth="1"/>
    <col min="7946" max="7946" width="8" style="56" bestFit="1" customWidth="1"/>
    <col min="7947" max="7947" width="10.5703125" style="56" bestFit="1" customWidth="1"/>
    <col min="7948" max="7948" width="8" style="56" bestFit="1" customWidth="1"/>
    <col min="7949" max="7949" width="10.5703125" style="56" bestFit="1" customWidth="1"/>
    <col min="7950" max="7950" width="8" style="56" bestFit="1" customWidth="1"/>
    <col min="7951" max="8192" width="11.42578125" style="56"/>
    <col min="8193" max="8193" width="4.140625" style="56" customWidth="1"/>
    <col min="8194" max="8194" width="31.42578125" style="56" customWidth="1"/>
    <col min="8195" max="8195" width="10.5703125" style="56" bestFit="1" customWidth="1"/>
    <col min="8196" max="8196" width="8" style="56" bestFit="1" customWidth="1"/>
    <col min="8197" max="8197" width="11.140625" style="56" customWidth="1"/>
    <col min="8198" max="8198" width="8" style="56" bestFit="1" customWidth="1"/>
    <col min="8199" max="8199" width="10.5703125" style="56" bestFit="1" customWidth="1"/>
    <col min="8200" max="8200" width="8" style="56" bestFit="1" customWidth="1"/>
    <col min="8201" max="8201" width="11.42578125" style="56" bestFit="1" customWidth="1"/>
    <col min="8202" max="8202" width="8" style="56" bestFit="1" customWidth="1"/>
    <col min="8203" max="8203" width="10.5703125" style="56" bestFit="1" customWidth="1"/>
    <col min="8204" max="8204" width="8" style="56" bestFit="1" customWidth="1"/>
    <col min="8205" max="8205" width="10.5703125" style="56" bestFit="1" customWidth="1"/>
    <col min="8206" max="8206" width="8" style="56" bestFit="1" customWidth="1"/>
    <col min="8207" max="8448" width="11.42578125" style="56"/>
    <col min="8449" max="8449" width="4.140625" style="56" customWidth="1"/>
    <col min="8450" max="8450" width="31.42578125" style="56" customWidth="1"/>
    <col min="8451" max="8451" width="10.5703125" style="56" bestFit="1" customWidth="1"/>
    <col min="8452" max="8452" width="8" style="56" bestFit="1" customWidth="1"/>
    <col min="8453" max="8453" width="11.140625" style="56" customWidth="1"/>
    <col min="8454" max="8454" width="8" style="56" bestFit="1" customWidth="1"/>
    <col min="8455" max="8455" width="10.5703125" style="56" bestFit="1" customWidth="1"/>
    <col min="8456" max="8456" width="8" style="56" bestFit="1" customWidth="1"/>
    <col min="8457" max="8457" width="11.42578125" style="56" bestFit="1" customWidth="1"/>
    <col min="8458" max="8458" width="8" style="56" bestFit="1" customWidth="1"/>
    <col min="8459" max="8459" width="10.5703125" style="56" bestFit="1" customWidth="1"/>
    <col min="8460" max="8460" width="8" style="56" bestFit="1" customWidth="1"/>
    <col min="8461" max="8461" width="10.5703125" style="56" bestFit="1" customWidth="1"/>
    <col min="8462" max="8462" width="8" style="56" bestFit="1" customWidth="1"/>
    <col min="8463" max="8704" width="11.42578125" style="56"/>
    <col min="8705" max="8705" width="4.140625" style="56" customWidth="1"/>
    <col min="8706" max="8706" width="31.42578125" style="56" customWidth="1"/>
    <col min="8707" max="8707" width="10.5703125" style="56" bestFit="1" customWidth="1"/>
    <col min="8708" max="8708" width="8" style="56" bestFit="1" customWidth="1"/>
    <col min="8709" max="8709" width="11.140625" style="56" customWidth="1"/>
    <col min="8710" max="8710" width="8" style="56" bestFit="1" customWidth="1"/>
    <col min="8711" max="8711" width="10.5703125" style="56" bestFit="1" customWidth="1"/>
    <col min="8712" max="8712" width="8" style="56" bestFit="1" customWidth="1"/>
    <col min="8713" max="8713" width="11.42578125" style="56" bestFit="1" customWidth="1"/>
    <col min="8714" max="8714" width="8" style="56" bestFit="1" customWidth="1"/>
    <col min="8715" max="8715" width="10.5703125" style="56" bestFit="1" customWidth="1"/>
    <col min="8716" max="8716" width="8" style="56" bestFit="1" customWidth="1"/>
    <col min="8717" max="8717" width="10.5703125" style="56" bestFit="1" customWidth="1"/>
    <col min="8718" max="8718" width="8" style="56" bestFit="1" customWidth="1"/>
    <col min="8719" max="8960" width="11.42578125" style="56"/>
    <col min="8961" max="8961" width="4.140625" style="56" customWidth="1"/>
    <col min="8962" max="8962" width="31.42578125" style="56" customWidth="1"/>
    <col min="8963" max="8963" width="10.5703125" style="56" bestFit="1" customWidth="1"/>
    <col min="8964" max="8964" width="8" style="56" bestFit="1" customWidth="1"/>
    <col min="8965" max="8965" width="11.140625" style="56" customWidth="1"/>
    <col min="8966" max="8966" width="8" style="56" bestFit="1" customWidth="1"/>
    <col min="8967" max="8967" width="10.5703125" style="56" bestFit="1" customWidth="1"/>
    <col min="8968" max="8968" width="8" style="56" bestFit="1" customWidth="1"/>
    <col min="8969" max="8969" width="11.42578125" style="56" bestFit="1" customWidth="1"/>
    <col min="8970" max="8970" width="8" style="56" bestFit="1" customWidth="1"/>
    <col min="8971" max="8971" width="10.5703125" style="56" bestFit="1" customWidth="1"/>
    <col min="8972" max="8972" width="8" style="56" bestFit="1" customWidth="1"/>
    <col min="8973" max="8973" width="10.5703125" style="56" bestFit="1" customWidth="1"/>
    <col min="8974" max="8974" width="8" style="56" bestFit="1" customWidth="1"/>
    <col min="8975" max="9216" width="11.42578125" style="56"/>
    <col min="9217" max="9217" width="4.140625" style="56" customWidth="1"/>
    <col min="9218" max="9218" width="31.42578125" style="56" customWidth="1"/>
    <col min="9219" max="9219" width="10.5703125" style="56" bestFit="1" customWidth="1"/>
    <col min="9220" max="9220" width="8" style="56" bestFit="1" customWidth="1"/>
    <col min="9221" max="9221" width="11.140625" style="56" customWidth="1"/>
    <col min="9222" max="9222" width="8" style="56" bestFit="1" customWidth="1"/>
    <col min="9223" max="9223" width="10.5703125" style="56" bestFit="1" customWidth="1"/>
    <col min="9224" max="9224" width="8" style="56" bestFit="1" customWidth="1"/>
    <col min="9225" max="9225" width="11.42578125" style="56" bestFit="1" customWidth="1"/>
    <col min="9226" max="9226" width="8" style="56" bestFit="1" customWidth="1"/>
    <col min="9227" max="9227" width="10.5703125" style="56" bestFit="1" customWidth="1"/>
    <col min="9228" max="9228" width="8" style="56" bestFit="1" customWidth="1"/>
    <col min="9229" max="9229" width="10.5703125" style="56" bestFit="1" customWidth="1"/>
    <col min="9230" max="9230" width="8" style="56" bestFit="1" customWidth="1"/>
    <col min="9231" max="9472" width="11.42578125" style="56"/>
    <col min="9473" max="9473" width="4.140625" style="56" customWidth="1"/>
    <col min="9474" max="9474" width="31.42578125" style="56" customWidth="1"/>
    <col min="9475" max="9475" width="10.5703125" style="56" bestFit="1" customWidth="1"/>
    <col min="9476" max="9476" width="8" style="56" bestFit="1" customWidth="1"/>
    <col min="9477" max="9477" width="11.140625" style="56" customWidth="1"/>
    <col min="9478" max="9478" width="8" style="56" bestFit="1" customWidth="1"/>
    <col min="9479" max="9479" width="10.5703125" style="56" bestFit="1" customWidth="1"/>
    <col min="9480" max="9480" width="8" style="56" bestFit="1" customWidth="1"/>
    <col min="9481" max="9481" width="11.42578125" style="56" bestFit="1" customWidth="1"/>
    <col min="9482" max="9482" width="8" style="56" bestFit="1" customWidth="1"/>
    <col min="9483" max="9483" width="10.5703125" style="56" bestFit="1" customWidth="1"/>
    <col min="9484" max="9484" width="8" style="56" bestFit="1" customWidth="1"/>
    <col min="9485" max="9485" width="10.5703125" style="56" bestFit="1" customWidth="1"/>
    <col min="9486" max="9486" width="8" style="56" bestFit="1" customWidth="1"/>
    <col min="9487" max="9728" width="11.42578125" style="56"/>
    <col min="9729" max="9729" width="4.140625" style="56" customWidth="1"/>
    <col min="9730" max="9730" width="31.42578125" style="56" customWidth="1"/>
    <col min="9731" max="9731" width="10.5703125" style="56" bestFit="1" customWidth="1"/>
    <col min="9732" max="9732" width="8" style="56" bestFit="1" customWidth="1"/>
    <col min="9733" max="9733" width="11.140625" style="56" customWidth="1"/>
    <col min="9734" max="9734" width="8" style="56" bestFit="1" customWidth="1"/>
    <col min="9735" max="9735" width="10.5703125" style="56" bestFit="1" customWidth="1"/>
    <col min="9736" max="9736" width="8" style="56" bestFit="1" customWidth="1"/>
    <col min="9737" max="9737" width="11.42578125" style="56" bestFit="1" customWidth="1"/>
    <col min="9738" max="9738" width="8" style="56" bestFit="1" customWidth="1"/>
    <col min="9739" max="9739" width="10.5703125" style="56" bestFit="1" customWidth="1"/>
    <col min="9740" max="9740" width="8" style="56" bestFit="1" customWidth="1"/>
    <col min="9741" max="9741" width="10.5703125" style="56" bestFit="1" customWidth="1"/>
    <col min="9742" max="9742" width="8" style="56" bestFit="1" customWidth="1"/>
    <col min="9743" max="9984" width="11.42578125" style="56"/>
    <col min="9985" max="9985" width="4.140625" style="56" customWidth="1"/>
    <col min="9986" max="9986" width="31.42578125" style="56" customWidth="1"/>
    <col min="9987" max="9987" width="10.5703125" style="56" bestFit="1" customWidth="1"/>
    <col min="9988" max="9988" width="8" style="56" bestFit="1" customWidth="1"/>
    <col min="9989" max="9989" width="11.140625" style="56" customWidth="1"/>
    <col min="9990" max="9990" width="8" style="56" bestFit="1" customWidth="1"/>
    <col min="9991" max="9991" width="10.5703125" style="56" bestFit="1" customWidth="1"/>
    <col min="9992" max="9992" width="8" style="56" bestFit="1" customWidth="1"/>
    <col min="9993" max="9993" width="11.42578125" style="56" bestFit="1" customWidth="1"/>
    <col min="9994" max="9994" width="8" style="56" bestFit="1" customWidth="1"/>
    <col min="9995" max="9995" width="10.5703125" style="56" bestFit="1" customWidth="1"/>
    <col min="9996" max="9996" width="8" style="56" bestFit="1" customWidth="1"/>
    <col min="9997" max="9997" width="10.5703125" style="56" bestFit="1" customWidth="1"/>
    <col min="9998" max="9998" width="8" style="56" bestFit="1" customWidth="1"/>
    <col min="9999" max="10240" width="11.42578125" style="56"/>
    <col min="10241" max="10241" width="4.140625" style="56" customWidth="1"/>
    <col min="10242" max="10242" width="31.42578125" style="56" customWidth="1"/>
    <col min="10243" max="10243" width="10.5703125" style="56" bestFit="1" customWidth="1"/>
    <col min="10244" max="10244" width="8" style="56" bestFit="1" customWidth="1"/>
    <col min="10245" max="10245" width="11.140625" style="56" customWidth="1"/>
    <col min="10246" max="10246" width="8" style="56" bestFit="1" customWidth="1"/>
    <col min="10247" max="10247" width="10.5703125" style="56" bestFit="1" customWidth="1"/>
    <col min="10248" max="10248" width="8" style="56" bestFit="1" customWidth="1"/>
    <col min="10249" max="10249" width="11.42578125" style="56" bestFit="1" customWidth="1"/>
    <col min="10250" max="10250" width="8" style="56" bestFit="1" customWidth="1"/>
    <col min="10251" max="10251" width="10.5703125" style="56" bestFit="1" customWidth="1"/>
    <col min="10252" max="10252" width="8" style="56" bestFit="1" customWidth="1"/>
    <col min="10253" max="10253" width="10.5703125" style="56" bestFit="1" customWidth="1"/>
    <col min="10254" max="10254" width="8" style="56" bestFit="1" customWidth="1"/>
    <col min="10255" max="10496" width="11.42578125" style="56"/>
    <col min="10497" max="10497" width="4.140625" style="56" customWidth="1"/>
    <col min="10498" max="10498" width="31.42578125" style="56" customWidth="1"/>
    <col min="10499" max="10499" width="10.5703125" style="56" bestFit="1" customWidth="1"/>
    <col min="10500" max="10500" width="8" style="56" bestFit="1" customWidth="1"/>
    <col min="10501" max="10501" width="11.140625" style="56" customWidth="1"/>
    <col min="10502" max="10502" width="8" style="56" bestFit="1" customWidth="1"/>
    <col min="10503" max="10503" width="10.5703125" style="56" bestFit="1" customWidth="1"/>
    <col min="10504" max="10504" width="8" style="56" bestFit="1" customWidth="1"/>
    <col min="10505" max="10505" width="11.42578125" style="56" bestFit="1" customWidth="1"/>
    <col min="10506" max="10506" width="8" style="56" bestFit="1" customWidth="1"/>
    <col min="10507" max="10507" width="10.5703125" style="56" bestFit="1" customWidth="1"/>
    <col min="10508" max="10508" width="8" style="56" bestFit="1" customWidth="1"/>
    <col min="10509" max="10509" width="10.5703125" style="56" bestFit="1" customWidth="1"/>
    <col min="10510" max="10510" width="8" style="56" bestFit="1" customWidth="1"/>
    <col min="10511" max="10752" width="11.42578125" style="56"/>
    <col min="10753" max="10753" width="4.140625" style="56" customWidth="1"/>
    <col min="10754" max="10754" width="31.42578125" style="56" customWidth="1"/>
    <col min="10755" max="10755" width="10.5703125" style="56" bestFit="1" customWidth="1"/>
    <col min="10756" max="10756" width="8" style="56" bestFit="1" customWidth="1"/>
    <col min="10757" max="10757" width="11.140625" style="56" customWidth="1"/>
    <col min="10758" max="10758" width="8" style="56" bestFit="1" customWidth="1"/>
    <col min="10759" max="10759" width="10.5703125" style="56" bestFit="1" customWidth="1"/>
    <col min="10760" max="10760" width="8" style="56" bestFit="1" customWidth="1"/>
    <col min="10761" max="10761" width="11.42578125" style="56" bestFit="1" customWidth="1"/>
    <col min="10762" max="10762" width="8" style="56" bestFit="1" customWidth="1"/>
    <col min="10763" max="10763" width="10.5703125" style="56" bestFit="1" customWidth="1"/>
    <col min="10764" max="10764" width="8" style="56" bestFit="1" customWidth="1"/>
    <col min="10765" max="10765" width="10.5703125" style="56" bestFit="1" customWidth="1"/>
    <col min="10766" max="10766" width="8" style="56" bestFit="1" customWidth="1"/>
    <col min="10767" max="11008" width="11.42578125" style="56"/>
    <col min="11009" max="11009" width="4.140625" style="56" customWidth="1"/>
    <col min="11010" max="11010" width="31.42578125" style="56" customWidth="1"/>
    <col min="11011" max="11011" width="10.5703125" style="56" bestFit="1" customWidth="1"/>
    <col min="11012" max="11012" width="8" style="56" bestFit="1" customWidth="1"/>
    <col min="11013" max="11013" width="11.140625" style="56" customWidth="1"/>
    <col min="11014" max="11014" width="8" style="56" bestFit="1" customWidth="1"/>
    <col min="11015" max="11015" width="10.5703125" style="56" bestFit="1" customWidth="1"/>
    <col min="11016" max="11016" width="8" style="56" bestFit="1" customWidth="1"/>
    <col min="11017" max="11017" width="11.42578125" style="56" bestFit="1" customWidth="1"/>
    <col min="11018" max="11018" width="8" style="56" bestFit="1" customWidth="1"/>
    <col min="11019" max="11019" width="10.5703125" style="56" bestFit="1" customWidth="1"/>
    <col min="11020" max="11020" width="8" style="56" bestFit="1" customWidth="1"/>
    <col min="11021" max="11021" width="10.5703125" style="56" bestFit="1" customWidth="1"/>
    <col min="11022" max="11022" width="8" style="56" bestFit="1" customWidth="1"/>
    <col min="11023" max="11264" width="11.42578125" style="56"/>
    <col min="11265" max="11265" width="4.140625" style="56" customWidth="1"/>
    <col min="11266" max="11266" width="31.42578125" style="56" customWidth="1"/>
    <col min="11267" max="11267" width="10.5703125" style="56" bestFit="1" customWidth="1"/>
    <col min="11268" max="11268" width="8" style="56" bestFit="1" customWidth="1"/>
    <col min="11269" max="11269" width="11.140625" style="56" customWidth="1"/>
    <col min="11270" max="11270" width="8" style="56" bestFit="1" customWidth="1"/>
    <col min="11271" max="11271" width="10.5703125" style="56" bestFit="1" customWidth="1"/>
    <col min="11272" max="11272" width="8" style="56" bestFit="1" customWidth="1"/>
    <col min="11273" max="11273" width="11.42578125" style="56" bestFit="1" customWidth="1"/>
    <col min="11274" max="11274" width="8" style="56" bestFit="1" customWidth="1"/>
    <col min="11275" max="11275" width="10.5703125" style="56" bestFit="1" customWidth="1"/>
    <col min="11276" max="11276" width="8" style="56" bestFit="1" customWidth="1"/>
    <col min="11277" max="11277" width="10.5703125" style="56" bestFit="1" customWidth="1"/>
    <col min="11278" max="11278" width="8" style="56" bestFit="1" customWidth="1"/>
    <col min="11279" max="11520" width="11.42578125" style="56"/>
    <col min="11521" max="11521" width="4.140625" style="56" customWidth="1"/>
    <col min="11522" max="11522" width="31.42578125" style="56" customWidth="1"/>
    <col min="11523" max="11523" width="10.5703125" style="56" bestFit="1" customWidth="1"/>
    <col min="11524" max="11524" width="8" style="56" bestFit="1" customWidth="1"/>
    <col min="11525" max="11525" width="11.140625" style="56" customWidth="1"/>
    <col min="11526" max="11526" width="8" style="56" bestFit="1" customWidth="1"/>
    <col min="11527" max="11527" width="10.5703125" style="56" bestFit="1" customWidth="1"/>
    <col min="11528" max="11528" width="8" style="56" bestFit="1" customWidth="1"/>
    <col min="11529" max="11529" width="11.42578125" style="56" bestFit="1" customWidth="1"/>
    <col min="11530" max="11530" width="8" style="56" bestFit="1" customWidth="1"/>
    <col min="11531" max="11531" width="10.5703125" style="56" bestFit="1" customWidth="1"/>
    <col min="11532" max="11532" width="8" style="56" bestFit="1" customWidth="1"/>
    <col min="11533" max="11533" width="10.5703125" style="56" bestFit="1" customWidth="1"/>
    <col min="11534" max="11534" width="8" style="56" bestFit="1" customWidth="1"/>
    <col min="11535" max="11776" width="11.42578125" style="56"/>
    <col min="11777" max="11777" width="4.140625" style="56" customWidth="1"/>
    <col min="11778" max="11778" width="31.42578125" style="56" customWidth="1"/>
    <col min="11779" max="11779" width="10.5703125" style="56" bestFit="1" customWidth="1"/>
    <col min="11780" max="11780" width="8" style="56" bestFit="1" customWidth="1"/>
    <col min="11781" max="11781" width="11.140625" style="56" customWidth="1"/>
    <col min="11782" max="11782" width="8" style="56" bestFit="1" customWidth="1"/>
    <col min="11783" max="11783" width="10.5703125" style="56" bestFit="1" customWidth="1"/>
    <col min="11784" max="11784" width="8" style="56" bestFit="1" customWidth="1"/>
    <col min="11785" max="11785" width="11.42578125" style="56" bestFit="1" customWidth="1"/>
    <col min="11786" max="11786" width="8" style="56" bestFit="1" customWidth="1"/>
    <col min="11787" max="11787" width="10.5703125" style="56" bestFit="1" customWidth="1"/>
    <col min="11788" max="11788" width="8" style="56" bestFit="1" customWidth="1"/>
    <col min="11789" max="11789" width="10.5703125" style="56" bestFit="1" customWidth="1"/>
    <col min="11790" max="11790" width="8" style="56" bestFit="1" customWidth="1"/>
    <col min="11791" max="12032" width="11.42578125" style="56"/>
    <col min="12033" max="12033" width="4.140625" style="56" customWidth="1"/>
    <col min="12034" max="12034" width="31.42578125" style="56" customWidth="1"/>
    <col min="12035" max="12035" width="10.5703125" style="56" bestFit="1" customWidth="1"/>
    <col min="12036" max="12036" width="8" style="56" bestFit="1" customWidth="1"/>
    <col min="12037" max="12037" width="11.140625" style="56" customWidth="1"/>
    <col min="12038" max="12038" width="8" style="56" bestFit="1" customWidth="1"/>
    <col min="12039" max="12039" width="10.5703125" style="56" bestFit="1" customWidth="1"/>
    <col min="12040" max="12040" width="8" style="56" bestFit="1" customWidth="1"/>
    <col min="12041" max="12041" width="11.42578125" style="56" bestFit="1" customWidth="1"/>
    <col min="12042" max="12042" width="8" style="56" bestFit="1" customWidth="1"/>
    <col min="12043" max="12043" width="10.5703125" style="56" bestFit="1" customWidth="1"/>
    <col min="12044" max="12044" width="8" style="56" bestFit="1" customWidth="1"/>
    <col min="12045" max="12045" width="10.5703125" style="56" bestFit="1" customWidth="1"/>
    <col min="12046" max="12046" width="8" style="56" bestFit="1" customWidth="1"/>
    <col min="12047" max="12288" width="11.42578125" style="56"/>
    <col min="12289" max="12289" width="4.140625" style="56" customWidth="1"/>
    <col min="12290" max="12290" width="31.42578125" style="56" customWidth="1"/>
    <col min="12291" max="12291" width="10.5703125" style="56" bestFit="1" customWidth="1"/>
    <col min="12292" max="12292" width="8" style="56" bestFit="1" customWidth="1"/>
    <col min="12293" max="12293" width="11.140625" style="56" customWidth="1"/>
    <col min="12294" max="12294" width="8" style="56" bestFit="1" customWidth="1"/>
    <col min="12295" max="12295" width="10.5703125" style="56" bestFit="1" customWidth="1"/>
    <col min="12296" max="12296" width="8" style="56" bestFit="1" customWidth="1"/>
    <col min="12297" max="12297" width="11.42578125" style="56" bestFit="1" customWidth="1"/>
    <col min="12298" max="12298" width="8" style="56" bestFit="1" customWidth="1"/>
    <col min="12299" max="12299" width="10.5703125" style="56" bestFit="1" customWidth="1"/>
    <col min="12300" max="12300" width="8" style="56" bestFit="1" customWidth="1"/>
    <col min="12301" max="12301" width="10.5703125" style="56" bestFit="1" customWidth="1"/>
    <col min="12302" max="12302" width="8" style="56" bestFit="1" customWidth="1"/>
    <col min="12303" max="12544" width="11.42578125" style="56"/>
    <col min="12545" max="12545" width="4.140625" style="56" customWidth="1"/>
    <col min="12546" max="12546" width="31.42578125" style="56" customWidth="1"/>
    <col min="12547" max="12547" width="10.5703125" style="56" bestFit="1" customWidth="1"/>
    <col min="12548" max="12548" width="8" style="56" bestFit="1" customWidth="1"/>
    <col min="12549" max="12549" width="11.140625" style="56" customWidth="1"/>
    <col min="12550" max="12550" width="8" style="56" bestFit="1" customWidth="1"/>
    <col min="12551" max="12551" width="10.5703125" style="56" bestFit="1" customWidth="1"/>
    <col min="12552" max="12552" width="8" style="56" bestFit="1" customWidth="1"/>
    <col min="12553" max="12553" width="11.42578125" style="56" bestFit="1" customWidth="1"/>
    <col min="12554" max="12554" width="8" style="56" bestFit="1" customWidth="1"/>
    <col min="12555" max="12555" width="10.5703125" style="56" bestFit="1" customWidth="1"/>
    <col min="12556" max="12556" width="8" style="56" bestFit="1" customWidth="1"/>
    <col min="12557" max="12557" width="10.5703125" style="56" bestFit="1" customWidth="1"/>
    <col min="12558" max="12558" width="8" style="56" bestFit="1" customWidth="1"/>
    <col min="12559" max="12800" width="11.42578125" style="56"/>
    <col min="12801" max="12801" width="4.140625" style="56" customWidth="1"/>
    <col min="12802" max="12802" width="31.42578125" style="56" customWidth="1"/>
    <col min="12803" max="12803" width="10.5703125" style="56" bestFit="1" customWidth="1"/>
    <col min="12804" max="12804" width="8" style="56" bestFit="1" customWidth="1"/>
    <col min="12805" max="12805" width="11.140625" style="56" customWidth="1"/>
    <col min="12806" max="12806" width="8" style="56" bestFit="1" customWidth="1"/>
    <col min="12807" max="12807" width="10.5703125" style="56" bestFit="1" customWidth="1"/>
    <col min="12808" max="12808" width="8" style="56" bestFit="1" customWidth="1"/>
    <col min="12809" max="12809" width="11.42578125" style="56" bestFit="1" customWidth="1"/>
    <col min="12810" max="12810" width="8" style="56" bestFit="1" customWidth="1"/>
    <col min="12811" max="12811" width="10.5703125" style="56" bestFit="1" customWidth="1"/>
    <col min="12812" max="12812" width="8" style="56" bestFit="1" customWidth="1"/>
    <col min="12813" max="12813" width="10.5703125" style="56" bestFit="1" customWidth="1"/>
    <col min="12814" max="12814" width="8" style="56" bestFit="1" customWidth="1"/>
    <col min="12815" max="13056" width="11.42578125" style="56"/>
    <col min="13057" max="13057" width="4.140625" style="56" customWidth="1"/>
    <col min="13058" max="13058" width="31.42578125" style="56" customWidth="1"/>
    <col min="13059" max="13059" width="10.5703125" style="56" bestFit="1" customWidth="1"/>
    <col min="13060" max="13060" width="8" style="56" bestFit="1" customWidth="1"/>
    <col min="13061" max="13061" width="11.140625" style="56" customWidth="1"/>
    <col min="13062" max="13062" width="8" style="56" bestFit="1" customWidth="1"/>
    <col min="13063" max="13063" width="10.5703125" style="56" bestFit="1" customWidth="1"/>
    <col min="13064" max="13064" width="8" style="56" bestFit="1" customWidth="1"/>
    <col min="13065" max="13065" width="11.42578125" style="56" bestFit="1" customWidth="1"/>
    <col min="13066" max="13066" width="8" style="56" bestFit="1" customWidth="1"/>
    <col min="13067" max="13067" width="10.5703125" style="56" bestFit="1" customWidth="1"/>
    <col min="13068" max="13068" width="8" style="56" bestFit="1" customWidth="1"/>
    <col min="13069" max="13069" width="10.5703125" style="56" bestFit="1" customWidth="1"/>
    <col min="13070" max="13070" width="8" style="56" bestFit="1" customWidth="1"/>
    <col min="13071" max="13312" width="11.42578125" style="56"/>
    <col min="13313" max="13313" width="4.140625" style="56" customWidth="1"/>
    <col min="13314" max="13314" width="31.42578125" style="56" customWidth="1"/>
    <col min="13315" max="13315" width="10.5703125" style="56" bestFit="1" customWidth="1"/>
    <col min="13316" max="13316" width="8" style="56" bestFit="1" customWidth="1"/>
    <col min="13317" max="13317" width="11.140625" style="56" customWidth="1"/>
    <col min="13318" max="13318" width="8" style="56" bestFit="1" customWidth="1"/>
    <col min="13319" max="13319" width="10.5703125" style="56" bestFit="1" customWidth="1"/>
    <col min="13320" max="13320" width="8" style="56" bestFit="1" customWidth="1"/>
    <col min="13321" max="13321" width="11.42578125" style="56" bestFit="1" customWidth="1"/>
    <col min="13322" max="13322" width="8" style="56" bestFit="1" customWidth="1"/>
    <col min="13323" max="13323" width="10.5703125" style="56" bestFit="1" customWidth="1"/>
    <col min="13324" max="13324" width="8" style="56" bestFit="1" customWidth="1"/>
    <col min="13325" max="13325" width="10.5703125" style="56" bestFit="1" customWidth="1"/>
    <col min="13326" max="13326" width="8" style="56" bestFit="1" customWidth="1"/>
    <col min="13327" max="13568" width="11.42578125" style="56"/>
    <col min="13569" max="13569" width="4.140625" style="56" customWidth="1"/>
    <col min="13570" max="13570" width="31.42578125" style="56" customWidth="1"/>
    <col min="13571" max="13571" width="10.5703125" style="56" bestFit="1" customWidth="1"/>
    <col min="13572" max="13572" width="8" style="56" bestFit="1" customWidth="1"/>
    <col min="13573" max="13573" width="11.140625" style="56" customWidth="1"/>
    <col min="13574" max="13574" width="8" style="56" bestFit="1" customWidth="1"/>
    <col min="13575" max="13575" width="10.5703125" style="56" bestFit="1" customWidth="1"/>
    <col min="13576" max="13576" width="8" style="56" bestFit="1" customWidth="1"/>
    <col min="13577" max="13577" width="11.42578125" style="56" bestFit="1" customWidth="1"/>
    <col min="13578" max="13578" width="8" style="56" bestFit="1" customWidth="1"/>
    <col min="13579" max="13579" width="10.5703125" style="56" bestFit="1" customWidth="1"/>
    <col min="13580" max="13580" width="8" style="56" bestFit="1" customWidth="1"/>
    <col min="13581" max="13581" width="10.5703125" style="56" bestFit="1" customWidth="1"/>
    <col min="13582" max="13582" width="8" style="56" bestFit="1" customWidth="1"/>
    <col min="13583" max="13824" width="11.42578125" style="56"/>
    <col min="13825" max="13825" width="4.140625" style="56" customWidth="1"/>
    <col min="13826" max="13826" width="31.42578125" style="56" customWidth="1"/>
    <col min="13827" max="13827" width="10.5703125" style="56" bestFit="1" customWidth="1"/>
    <col min="13828" max="13828" width="8" style="56" bestFit="1" customWidth="1"/>
    <col min="13829" max="13829" width="11.140625" style="56" customWidth="1"/>
    <col min="13830" max="13830" width="8" style="56" bestFit="1" customWidth="1"/>
    <col min="13831" max="13831" width="10.5703125" style="56" bestFit="1" customWidth="1"/>
    <col min="13832" max="13832" width="8" style="56" bestFit="1" customWidth="1"/>
    <col min="13833" max="13833" width="11.42578125" style="56" bestFit="1" customWidth="1"/>
    <col min="13834" max="13834" width="8" style="56" bestFit="1" customWidth="1"/>
    <col min="13835" max="13835" width="10.5703125" style="56" bestFit="1" customWidth="1"/>
    <col min="13836" max="13836" width="8" style="56" bestFit="1" customWidth="1"/>
    <col min="13837" max="13837" width="10.5703125" style="56" bestFit="1" customWidth="1"/>
    <col min="13838" max="13838" width="8" style="56" bestFit="1" customWidth="1"/>
    <col min="13839" max="14080" width="11.42578125" style="56"/>
    <col min="14081" max="14081" width="4.140625" style="56" customWidth="1"/>
    <col min="14082" max="14082" width="31.42578125" style="56" customWidth="1"/>
    <col min="14083" max="14083" width="10.5703125" style="56" bestFit="1" customWidth="1"/>
    <col min="14084" max="14084" width="8" style="56" bestFit="1" customWidth="1"/>
    <col min="14085" max="14085" width="11.140625" style="56" customWidth="1"/>
    <col min="14086" max="14086" width="8" style="56" bestFit="1" customWidth="1"/>
    <col min="14087" max="14087" width="10.5703125" style="56" bestFit="1" customWidth="1"/>
    <col min="14088" max="14088" width="8" style="56" bestFit="1" customWidth="1"/>
    <col min="14089" max="14089" width="11.42578125" style="56" bestFit="1" customWidth="1"/>
    <col min="14090" max="14090" width="8" style="56" bestFit="1" customWidth="1"/>
    <col min="14091" max="14091" width="10.5703125" style="56" bestFit="1" customWidth="1"/>
    <col min="14092" max="14092" width="8" style="56" bestFit="1" customWidth="1"/>
    <col min="14093" max="14093" width="10.5703125" style="56" bestFit="1" customWidth="1"/>
    <col min="14094" max="14094" width="8" style="56" bestFit="1" customWidth="1"/>
    <col min="14095" max="14336" width="11.42578125" style="56"/>
    <col min="14337" max="14337" width="4.140625" style="56" customWidth="1"/>
    <col min="14338" max="14338" width="31.42578125" style="56" customWidth="1"/>
    <col min="14339" max="14339" width="10.5703125" style="56" bestFit="1" customWidth="1"/>
    <col min="14340" max="14340" width="8" style="56" bestFit="1" customWidth="1"/>
    <col min="14341" max="14341" width="11.140625" style="56" customWidth="1"/>
    <col min="14342" max="14342" width="8" style="56" bestFit="1" customWidth="1"/>
    <col min="14343" max="14343" width="10.5703125" style="56" bestFit="1" customWidth="1"/>
    <col min="14344" max="14344" width="8" style="56" bestFit="1" customWidth="1"/>
    <col min="14345" max="14345" width="11.42578125" style="56" bestFit="1" customWidth="1"/>
    <col min="14346" max="14346" width="8" style="56" bestFit="1" customWidth="1"/>
    <col min="14347" max="14347" width="10.5703125" style="56" bestFit="1" customWidth="1"/>
    <col min="14348" max="14348" width="8" style="56" bestFit="1" customWidth="1"/>
    <col min="14349" max="14349" width="10.5703125" style="56" bestFit="1" customWidth="1"/>
    <col min="14350" max="14350" width="8" style="56" bestFit="1" customWidth="1"/>
    <col min="14351" max="14592" width="11.42578125" style="56"/>
    <col min="14593" max="14593" width="4.140625" style="56" customWidth="1"/>
    <col min="14594" max="14594" width="31.42578125" style="56" customWidth="1"/>
    <col min="14595" max="14595" width="10.5703125" style="56" bestFit="1" customWidth="1"/>
    <col min="14596" max="14596" width="8" style="56" bestFit="1" customWidth="1"/>
    <col min="14597" max="14597" width="11.140625" style="56" customWidth="1"/>
    <col min="14598" max="14598" width="8" style="56" bestFit="1" customWidth="1"/>
    <col min="14599" max="14599" width="10.5703125" style="56" bestFit="1" customWidth="1"/>
    <col min="14600" max="14600" width="8" style="56" bestFit="1" customWidth="1"/>
    <col min="14601" max="14601" width="11.42578125" style="56" bestFit="1" customWidth="1"/>
    <col min="14602" max="14602" width="8" style="56" bestFit="1" customWidth="1"/>
    <col min="14603" max="14603" width="10.5703125" style="56" bestFit="1" customWidth="1"/>
    <col min="14604" max="14604" width="8" style="56" bestFit="1" customWidth="1"/>
    <col min="14605" max="14605" width="10.5703125" style="56" bestFit="1" customWidth="1"/>
    <col min="14606" max="14606" width="8" style="56" bestFit="1" customWidth="1"/>
    <col min="14607" max="14848" width="11.42578125" style="56"/>
    <col min="14849" max="14849" width="4.140625" style="56" customWidth="1"/>
    <col min="14850" max="14850" width="31.42578125" style="56" customWidth="1"/>
    <col min="14851" max="14851" width="10.5703125" style="56" bestFit="1" customWidth="1"/>
    <col min="14852" max="14852" width="8" style="56" bestFit="1" customWidth="1"/>
    <col min="14853" max="14853" width="11.140625" style="56" customWidth="1"/>
    <col min="14854" max="14854" width="8" style="56" bestFit="1" customWidth="1"/>
    <col min="14855" max="14855" width="10.5703125" style="56" bestFit="1" customWidth="1"/>
    <col min="14856" max="14856" width="8" style="56" bestFit="1" customWidth="1"/>
    <col min="14857" max="14857" width="11.42578125" style="56" bestFit="1" customWidth="1"/>
    <col min="14858" max="14858" width="8" style="56" bestFit="1" customWidth="1"/>
    <col min="14859" max="14859" width="10.5703125" style="56" bestFit="1" customWidth="1"/>
    <col min="14860" max="14860" width="8" style="56" bestFit="1" customWidth="1"/>
    <col min="14861" max="14861" width="10.5703125" style="56" bestFit="1" customWidth="1"/>
    <col min="14862" max="14862" width="8" style="56" bestFit="1" customWidth="1"/>
    <col min="14863" max="15104" width="11.42578125" style="56"/>
    <col min="15105" max="15105" width="4.140625" style="56" customWidth="1"/>
    <col min="15106" max="15106" width="31.42578125" style="56" customWidth="1"/>
    <col min="15107" max="15107" width="10.5703125" style="56" bestFit="1" customWidth="1"/>
    <col min="15108" max="15108" width="8" style="56" bestFit="1" customWidth="1"/>
    <col min="15109" max="15109" width="11.140625" style="56" customWidth="1"/>
    <col min="15110" max="15110" width="8" style="56" bestFit="1" customWidth="1"/>
    <col min="15111" max="15111" width="10.5703125" style="56" bestFit="1" customWidth="1"/>
    <col min="15112" max="15112" width="8" style="56" bestFit="1" customWidth="1"/>
    <col min="15113" max="15113" width="11.42578125" style="56" bestFit="1" customWidth="1"/>
    <col min="15114" max="15114" width="8" style="56" bestFit="1" customWidth="1"/>
    <col min="15115" max="15115" width="10.5703125" style="56" bestFit="1" customWidth="1"/>
    <col min="15116" max="15116" width="8" style="56" bestFit="1" customWidth="1"/>
    <col min="15117" max="15117" width="10.5703125" style="56" bestFit="1" customWidth="1"/>
    <col min="15118" max="15118" width="8" style="56" bestFit="1" customWidth="1"/>
    <col min="15119" max="15360" width="11.42578125" style="56"/>
    <col min="15361" max="15361" width="4.140625" style="56" customWidth="1"/>
    <col min="15362" max="15362" width="31.42578125" style="56" customWidth="1"/>
    <col min="15363" max="15363" width="10.5703125" style="56" bestFit="1" customWidth="1"/>
    <col min="15364" max="15364" width="8" style="56" bestFit="1" customWidth="1"/>
    <col min="15365" max="15365" width="11.140625" style="56" customWidth="1"/>
    <col min="15366" max="15366" width="8" style="56" bestFit="1" customWidth="1"/>
    <col min="15367" max="15367" width="10.5703125" style="56" bestFit="1" customWidth="1"/>
    <col min="15368" max="15368" width="8" style="56" bestFit="1" customWidth="1"/>
    <col min="15369" max="15369" width="11.42578125" style="56" bestFit="1" customWidth="1"/>
    <col min="15370" max="15370" width="8" style="56" bestFit="1" customWidth="1"/>
    <col min="15371" max="15371" width="10.5703125" style="56" bestFit="1" customWidth="1"/>
    <col min="15372" max="15372" width="8" style="56" bestFit="1" customWidth="1"/>
    <col min="15373" max="15373" width="10.5703125" style="56" bestFit="1" customWidth="1"/>
    <col min="15374" max="15374" width="8" style="56" bestFit="1" customWidth="1"/>
    <col min="15375" max="15616" width="11.42578125" style="56"/>
    <col min="15617" max="15617" width="4.140625" style="56" customWidth="1"/>
    <col min="15618" max="15618" width="31.42578125" style="56" customWidth="1"/>
    <col min="15619" max="15619" width="10.5703125" style="56" bestFit="1" customWidth="1"/>
    <col min="15620" max="15620" width="8" style="56" bestFit="1" customWidth="1"/>
    <col min="15621" max="15621" width="11.140625" style="56" customWidth="1"/>
    <col min="15622" max="15622" width="8" style="56" bestFit="1" customWidth="1"/>
    <col min="15623" max="15623" width="10.5703125" style="56" bestFit="1" customWidth="1"/>
    <col min="15624" max="15624" width="8" style="56" bestFit="1" customWidth="1"/>
    <col min="15625" max="15625" width="11.42578125" style="56" bestFit="1" customWidth="1"/>
    <col min="15626" max="15626" width="8" style="56" bestFit="1" customWidth="1"/>
    <col min="15627" max="15627" width="10.5703125" style="56" bestFit="1" customWidth="1"/>
    <col min="15628" max="15628" width="8" style="56" bestFit="1" customWidth="1"/>
    <col min="15629" max="15629" width="10.5703125" style="56" bestFit="1" customWidth="1"/>
    <col min="15630" max="15630" width="8" style="56" bestFit="1" customWidth="1"/>
    <col min="15631" max="15872" width="11.42578125" style="56"/>
    <col min="15873" max="15873" width="4.140625" style="56" customWidth="1"/>
    <col min="15874" max="15874" width="31.42578125" style="56" customWidth="1"/>
    <col min="15875" max="15875" width="10.5703125" style="56" bestFit="1" customWidth="1"/>
    <col min="15876" max="15876" width="8" style="56" bestFit="1" customWidth="1"/>
    <col min="15877" max="15877" width="11.140625" style="56" customWidth="1"/>
    <col min="15878" max="15878" width="8" style="56" bestFit="1" customWidth="1"/>
    <col min="15879" max="15879" width="10.5703125" style="56" bestFit="1" customWidth="1"/>
    <col min="15880" max="15880" width="8" style="56" bestFit="1" customWidth="1"/>
    <col min="15881" max="15881" width="11.42578125" style="56" bestFit="1" customWidth="1"/>
    <col min="15882" max="15882" width="8" style="56" bestFit="1" customWidth="1"/>
    <col min="15883" max="15883" width="10.5703125" style="56" bestFit="1" customWidth="1"/>
    <col min="15884" max="15884" width="8" style="56" bestFit="1" customWidth="1"/>
    <col min="15885" max="15885" width="10.5703125" style="56" bestFit="1" customWidth="1"/>
    <col min="15886" max="15886" width="8" style="56" bestFit="1" customWidth="1"/>
    <col min="15887" max="16128" width="11.42578125" style="56"/>
    <col min="16129" max="16129" width="4.140625" style="56" customWidth="1"/>
    <col min="16130" max="16130" width="31.42578125" style="56" customWidth="1"/>
    <col min="16131" max="16131" width="10.5703125" style="56" bestFit="1" customWidth="1"/>
    <col min="16132" max="16132" width="8" style="56" bestFit="1" customWidth="1"/>
    <col min="16133" max="16133" width="11.140625" style="56" customWidth="1"/>
    <col min="16134" max="16134" width="8" style="56" bestFit="1" customWidth="1"/>
    <col min="16135" max="16135" width="10.5703125" style="56" bestFit="1" customWidth="1"/>
    <col min="16136" max="16136" width="8" style="56" bestFit="1" customWidth="1"/>
    <col min="16137" max="16137" width="11.42578125" style="56" bestFit="1" customWidth="1"/>
    <col min="16138" max="16138" width="8" style="56" bestFit="1" customWidth="1"/>
    <col min="16139" max="16139" width="10.5703125" style="56" bestFit="1" customWidth="1"/>
    <col min="16140" max="16140" width="8" style="56" bestFit="1" customWidth="1"/>
    <col min="16141" max="16141" width="10.5703125" style="56" bestFit="1" customWidth="1"/>
    <col min="16142" max="16142" width="8" style="56" bestFit="1" customWidth="1"/>
    <col min="16143" max="16384" width="11.42578125" style="56"/>
  </cols>
  <sheetData>
    <row r="1" spans="1:15" ht="18.75" x14ac:dyDescent="0.3">
      <c r="A1" s="507" t="s">
        <v>355</v>
      </c>
      <c r="B1" s="507"/>
      <c r="C1" s="507"/>
      <c r="D1" s="507"/>
      <c r="E1" s="507"/>
      <c r="F1" s="507"/>
      <c r="G1" s="507"/>
      <c r="H1" s="507"/>
      <c r="I1" s="507"/>
      <c r="J1" s="507"/>
      <c r="K1" s="507"/>
      <c r="L1" s="507"/>
      <c r="M1" s="507"/>
      <c r="N1" s="507"/>
    </row>
    <row r="2" spans="1:15" x14ac:dyDescent="0.25">
      <c r="A2" s="508" t="s">
        <v>117</v>
      </c>
      <c r="B2" s="508"/>
      <c r="C2" s="508"/>
      <c r="D2" s="508"/>
      <c r="E2" s="508"/>
      <c r="F2" s="508"/>
      <c r="G2" s="508"/>
      <c r="H2" s="508"/>
      <c r="I2" s="508"/>
      <c r="J2" s="508"/>
      <c r="K2" s="508"/>
      <c r="L2" s="508"/>
      <c r="M2" s="508"/>
      <c r="N2" s="508"/>
    </row>
    <row r="3" spans="1:15" x14ac:dyDescent="0.25">
      <c r="A3" s="508" t="s">
        <v>147</v>
      </c>
      <c r="B3" s="508"/>
      <c r="C3" s="508"/>
      <c r="D3" s="508"/>
      <c r="E3" s="508"/>
      <c r="F3" s="508"/>
      <c r="G3" s="508"/>
      <c r="H3" s="508"/>
      <c r="I3" s="508"/>
      <c r="J3" s="508"/>
      <c r="K3" s="508"/>
      <c r="L3" s="508"/>
      <c r="M3" s="508"/>
      <c r="N3" s="508"/>
    </row>
    <row r="4" spans="1:15" ht="35.25" customHeight="1" x14ac:dyDescent="0.3">
      <c r="A4" s="509" t="s">
        <v>370</v>
      </c>
      <c r="B4" s="510"/>
      <c r="C4" s="510"/>
      <c r="D4" s="510"/>
      <c r="E4" s="510"/>
      <c r="F4" s="510"/>
      <c r="G4" s="510"/>
      <c r="H4" s="510"/>
      <c r="I4" s="510"/>
      <c r="J4" s="510"/>
      <c r="K4" s="510"/>
      <c r="L4" s="510"/>
      <c r="M4" s="510"/>
      <c r="N4" s="510"/>
    </row>
    <row r="5" spans="1:15" ht="21.75" customHeight="1" x14ac:dyDescent="0.3">
      <c r="I5" s="511" t="s">
        <v>154</v>
      </c>
      <c r="J5" s="511"/>
      <c r="K5" s="511"/>
      <c r="L5" s="511"/>
      <c r="M5" s="511"/>
      <c r="N5" s="511"/>
    </row>
    <row r="6" spans="1:15" s="82" customFormat="1" ht="15.75" x14ac:dyDescent="0.25">
      <c r="A6" s="505" t="s">
        <v>0</v>
      </c>
      <c r="B6" s="505" t="s">
        <v>50</v>
      </c>
      <c r="C6" s="504" t="s">
        <v>118</v>
      </c>
      <c r="D6" s="504"/>
      <c r="E6" s="504" t="s">
        <v>119</v>
      </c>
      <c r="F6" s="504"/>
      <c r="G6" s="504" t="s">
        <v>120</v>
      </c>
      <c r="H6" s="504"/>
      <c r="I6" s="504" t="s">
        <v>121</v>
      </c>
      <c r="J6" s="504"/>
      <c r="K6" s="503" t="s">
        <v>122</v>
      </c>
      <c r="L6" s="504"/>
      <c r="M6" s="503" t="s">
        <v>123</v>
      </c>
      <c r="N6" s="504"/>
    </row>
    <row r="7" spans="1:15" s="82" customFormat="1" ht="48" customHeight="1" x14ac:dyDescent="0.25">
      <c r="A7" s="506"/>
      <c r="B7" s="506"/>
      <c r="C7" s="83" t="s">
        <v>124</v>
      </c>
      <c r="D7" s="84" t="s">
        <v>125</v>
      </c>
      <c r="E7" s="83" t="s">
        <v>124</v>
      </c>
      <c r="F7" s="84" t="s">
        <v>125</v>
      </c>
      <c r="G7" s="83" t="s">
        <v>124</v>
      </c>
      <c r="H7" s="84" t="s">
        <v>125</v>
      </c>
      <c r="I7" s="83" t="s">
        <v>124</v>
      </c>
      <c r="J7" s="84" t="s">
        <v>125</v>
      </c>
      <c r="K7" s="83" t="s">
        <v>124</v>
      </c>
      <c r="L7" s="84" t="s">
        <v>125</v>
      </c>
      <c r="M7" s="83" t="s">
        <v>124</v>
      </c>
      <c r="N7" s="84" t="s">
        <v>125</v>
      </c>
    </row>
    <row r="8" spans="1:15" s="82" customFormat="1" ht="15.75" x14ac:dyDescent="0.25">
      <c r="A8" s="418">
        <v>1</v>
      </c>
      <c r="B8" s="85">
        <v>2</v>
      </c>
      <c r="C8" s="85">
        <v>3</v>
      </c>
      <c r="D8" s="85">
        <v>4</v>
      </c>
      <c r="E8" s="85">
        <v>5</v>
      </c>
      <c r="F8" s="85">
        <v>6</v>
      </c>
      <c r="G8" s="85">
        <v>7</v>
      </c>
      <c r="H8" s="85">
        <v>8</v>
      </c>
      <c r="I8" s="85">
        <v>9</v>
      </c>
      <c r="J8" s="85">
        <v>10</v>
      </c>
      <c r="K8" s="85">
        <v>11</v>
      </c>
      <c r="L8" s="85">
        <v>12</v>
      </c>
      <c r="M8" s="85">
        <v>13</v>
      </c>
      <c r="N8" s="85">
        <v>14</v>
      </c>
    </row>
    <row r="9" spans="1:15" s="88" customFormat="1" ht="15.75" x14ac:dyDescent="0.25">
      <c r="A9" s="419" t="s">
        <v>56</v>
      </c>
      <c r="B9" s="86" t="s">
        <v>89</v>
      </c>
      <c r="C9" s="86"/>
      <c r="D9" s="87"/>
      <c r="E9" s="87"/>
      <c r="F9" s="87"/>
      <c r="G9" s="87"/>
      <c r="H9" s="87"/>
      <c r="I9" s="87"/>
      <c r="J9" s="87"/>
      <c r="K9" s="87"/>
      <c r="L9" s="87"/>
      <c r="M9" s="87"/>
      <c r="N9" s="87"/>
    </row>
    <row r="10" spans="1:15" s="90" customFormat="1" ht="15.75" x14ac:dyDescent="0.25">
      <c r="A10" s="420">
        <v>1</v>
      </c>
      <c r="B10" s="89" t="s">
        <v>126</v>
      </c>
      <c r="C10" s="87">
        <v>107856</v>
      </c>
      <c r="D10" s="87">
        <v>405</v>
      </c>
      <c r="E10" s="87">
        <v>115902</v>
      </c>
      <c r="F10" s="87">
        <v>450</v>
      </c>
      <c r="G10" s="87">
        <v>143644</v>
      </c>
      <c r="H10" s="87">
        <v>547</v>
      </c>
      <c r="I10" s="87">
        <v>120870</v>
      </c>
      <c r="J10" s="87">
        <v>506</v>
      </c>
      <c r="K10" s="87">
        <v>144822</v>
      </c>
      <c r="L10" s="87">
        <v>630</v>
      </c>
      <c r="M10" s="87">
        <v>124071</v>
      </c>
      <c r="N10" s="87">
        <v>576</v>
      </c>
    </row>
    <row r="11" spans="1:15" s="90" customFormat="1" ht="15.75" hidden="1" x14ac:dyDescent="0.25">
      <c r="A11" s="420"/>
      <c r="B11" s="118" t="s">
        <v>151</v>
      </c>
      <c r="C11" s="113"/>
      <c r="D11" s="113"/>
      <c r="E11" s="113">
        <f>E10-C10</f>
        <v>8046</v>
      </c>
      <c r="F11" s="113"/>
      <c r="G11" s="113">
        <f>G10-E10</f>
        <v>27742</v>
      </c>
      <c r="H11" s="113"/>
      <c r="I11" s="113">
        <f>I10-G10</f>
        <v>-22774</v>
      </c>
      <c r="J11" s="113"/>
      <c r="K11" s="113">
        <f>K10-I10</f>
        <v>23952</v>
      </c>
      <c r="L11" s="113"/>
      <c r="M11" s="113">
        <f>M10-K10</f>
        <v>-20751</v>
      </c>
      <c r="N11" s="113"/>
    </row>
    <row r="12" spans="1:15" s="90" customFormat="1" ht="15.75" hidden="1" x14ac:dyDescent="0.25">
      <c r="A12" s="420"/>
      <c r="B12" s="118" t="s">
        <v>152</v>
      </c>
      <c r="C12" s="113"/>
      <c r="D12" s="113"/>
      <c r="E12" s="116">
        <f>E11/C10</f>
        <v>7.4599465954606148E-2</v>
      </c>
      <c r="F12" s="113"/>
      <c r="G12" s="116">
        <f>G11/E10</f>
        <v>0.23935738813825475</v>
      </c>
      <c r="H12" s="113"/>
      <c r="I12" s="116">
        <f>I11/G10</f>
        <v>-0.15854473559633539</v>
      </c>
      <c r="J12" s="113"/>
      <c r="K12" s="116">
        <f>K11/I10</f>
        <v>0.19816331595929512</v>
      </c>
      <c r="L12" s="113"/>
      <c r="M12" s="116">
        <f>M11/K10</f>
        <v>-0.14328624104072585</v>
      </c>
      <c r="N12" s="113"/>
    </row>
    <row r="13" spans="1:15" s="95" customFormat="1" ht="15.75" x14ac:dyDescent="0.25">
      <c r="A13" s="421">
        <v>2</v>
      </c>
      <c r="B13" s="91" t="s">
        <v>127</v>
      </c>
      <c r="C13" s="92">
        <v>106</v>
      </c>
      <c r="D13" s="93">
        <v>0.13</v>
      </c>
      <c r="E13" s="92">
        <v>86</v>
      </c>
      <c r="F13" s="93">
        <v>0.11</v>
      </c>
      <c r="G13" s="92">
        <v>84</v>
      </c>
      <c r="H13" s="94">
        <v>8.4000000000000005E-2</v>
      </c>
      <c r="I13" s="92">
        <v>31</v>
      </c>
      <c r="J13" s="94">
        <v>4.1000000000000002E-2</v>
      </c>
      <c r="K13" s="92">
        <v>52</v>
      </c>
      <c r="L13" s="94">
        <v>8.5999999999999993E-2</v>
      </c>
      <c r="M13" s="92">
        <v>55</v>
      </c>
      <c r="N13" s="93">
        <v>0.09</v>
      </c>
    </row>
    <row r="14" spans="1:15" s="97" customFormat="1" ht="15.75" x14ac:dyDescent="0.25">
      <c r="A14" s="420">
        <v>3</v>
      </c>
      <c r="B14" s="96" t="s">
        <v>128</v>
      </c>
      <c r="C14" s="92">
        <v>77789</v>
      </c>
      <c r="D14" s="92">
        <v>1203</v>
      </c>
      <c r="E14" s="92">
        <v>76893</v>
      </c>
      <c r="F14" s="92">
        <v>1429</v>
      </c>
      <c r="G14" s="92">
        <v>88003</v>
      </c>
      <c r="H14" s="92">
        <v>1756</v>
      </c>
      <c r="I14" s="92">
        <v>81275</v>
      </c>
      <c r="J14" s="92">
        <v>1948</v>
      </c>
      <c r="K14" s="92">
        <v>94116</v>
      </c>
      <c r="L14" s="92">
        <v>2021</v>
      </c>
      <c r="M14" s="87">
        <v>83285</v>
      </c>
      <c r="N14" s="87">
        <v>2291</v>
      </c>
    </row>
    <row r="15" spans="1:15" s="97" customFormat="1" ht="47.25" hidden="1" x14ac:dyDescent="0.25">
      <c r="A15" s="420"/>
      <c r="B15" s="112" t="s">
        <v>149</v>
      </c>
      <c r="C15" s="116">
        <f>C14/C10</f>
        <v>0.72123015873015872</v>
      </c>
      <c r="D15" s="113"/>
      <c r="E15" s="116">
        <f>E14/E10</f>
        <v>0.66343117461303514</v>
      </c>
      <c r="F15" s="113"/>
      <c r="G15" s="117">
        <f>G14/G10</f>
        <v>0.61264654284202613</v>
      </c>
      <c r="H15" s="113"/>
      <c r="I15" s="116">
        <f>I14/I10</f>
        <v>0.67241664598328788</v>
      </c>
      <c r="J15" s="113"/>
      <c r="K15" s="117">
        <f>K14/K10</f>
        <v>0.64987363798317932</v>
      </c>
      <c r="L15" s="113"/>
      <c r="M15" s="116">
        <f>M14/M10</f>
        <v>0.67126887024365078</v>
      </c>
      <c r="N15" s="113"/>
    </row>
    <row r="16" spans="1:15" s="97" customFormat="1" ht="15.75" x14ac:dyDescent="0.25">
      <c r="A16" s="421">
        <v>4</v>
      </c>
      <c r="B16" s="91" t="s">
        <v>129</v>
      </c>
      <c r="C16" s="92">
        <v>635657</v>
      </c>
      <c r="D16" s="92">
        <f>6897+22</f>
        <v>6919</v>
      </c>
      <c r="E16" s="92">
        <v>605783</v>
      </c>
      <c r="F16" s="92">
        <f>7731+35</f>
        <v>7766</v>
      </c>
      <c r="G16" s="92">
        <v>629131</v>
      </c>
      <c r="H16" s="92">
        <f>9027+61</f>
        <v>9088</v>
      </c>
      <c r="I16" s="87">
        <v>619716</v>
      </c>
      <c r="J16" s="87">
        <v>12075</v>
      </c>
      <c r="K16" s="87">
        <v>666955</v>
      </c>
      <c r="L16" s="87">
        <v>13966</v>
      </c>
      <c r="M16" s="87">
        <v>723264</v>
      </c>
      <c r="N16" s="87">
        <v>16621</v>
      </c>
      <c r="O16" s="98"/>
    </row>
    <row r="17" spans="1:16" s="97" customFormat="1" ht="15.75" hidden="1" x14ac:dyDescent="0.25">
      <c r="A17" s="421"/>
      <c r="B17" s="118" t="s">
        <v>151</v>
      </c>
      <c r="C17" s="113"/>
      <c r="D17" s="113"/>
      <c r="E17" s="113">
        <f>E16-C16</f>
        <v>-29874</v>
      </c>
      <c r="F17" s="113"/>
      <c r="G17" s="113">
        <f>G16-E16</f>
        <v>23348</v>
      </c>
      <c r="H17" s="113"/>
      <c r="I17" s="113">
        <f>I16-G16</f>
        <v>-9415</v>
      </c>
      <c r="J17" s="113"/>
      <c r="K17" s="113">
        <f>K16-I16</f>
        <v>47239</v>
      </c>
      <c r="L17" s="113"/>
      <c r="M17" s="113">
        <f>M16-K16</f>
        <v>56309</v>
      </c>
      <c r="N17" s="113"/>
      <c r="O17" s="98"/>
    </row>
    <row r="18" spans="1:16" s="97" customFormat="1" ht="15.75" hidden="1" x14ac:dyDescent="0.25">
      <c r="A18" s="421"/>
      <c r="B18" s="118" t="s">
        <v>152</v>
      </c>
      <c r="C18" s="113"/>
      <c r="D18" s="113"/>
      <c r="E18" s="116">
        <f>E17/C16</f>
        <v>-4.6997044003291084E-2</v>
      </c>
      <c r="F18" s="113"/>
      <c r="G18" s="116">
        <f>G17/E16</f>
        <v>3.8541854096268799E-2</v>
      </c>
      <c r="H18" s="113"/>
      <c r="I18" s="116">
        <f>I17/G16</f>
        <v>-1.4965086762534352E-2</v>
      </c>
      <c r="J18" s="113"/>
      <c r="K18" s="116">
        <f>K17/I16</f>
        <v>7.6226852300085843E-2</v>
      </c>
      <c r="L18" s="113"/>
      <c r="M18" s="116">
        <f>M17/K16</f>
        <v>8.442698532884528E-2</v>
      </c>
      <c r="N18" s="113"/>
      <c r="O18" s="98"/>
    </row>
    <row r="19" spans="1:16" s="97" customFormat="1" ht="47.25" hidden="1" x14ac:dyDescent="0.25">
      <c r="A19" s="421"/>
      <c r="B19" s="112" t="s">
        <v>153</v>
      </c>
      <c r="C19" s="113"/>
      <c r="D19" s="113"/>
      <c r="E19" s="116" t="e">
        <f>E16/#REF!</f>
        <v>#REF!</v>
      </c>
      <c r="F19" s="113"/>
      <c r="G19" s="116" t="e">
        <f>G16/#REF!</f>
        <v>#REF!</v>
      </c>
      <c r="H19" s="113"/>
      <c r="I19" s="116" t="e">
        <f>I16/#REF!</f>
        <v>#REF!</v>
      </c>
      <c r="J19" s="113"/>
      <c r="K19" s="116" t="e">
        <f>K16/#REF!</f>
        <v>#REF!</v>
      </c>
      <c r="L19" s="113"/>
      <c r="M19" s="116"/>
      <c r="N19" s="113"/>
      <c r="O19" s="98"/>
    </row>
    <row r="20" spans="1:16" s="97" customFormat="1" ht="31.5" hidden="1" x14ac:dyDescent="0.25">
      <c r="A20" s="421"/>
      <c r="B20" s="112" t="s">
        <v>150</v>
      </c>
      <c r="C20" s="114">
        <f>C16/C10</f>
        <v>5.8935710577065716</v>
      </c>
      <c r="D20" s="113"/>
      <c r="E20" s="114">
        <f>E16/E10</f>
        <v>5.2266828872668292</v>
      </c>
      <c r="F20" s="113"/>
      <c r="G20" s="114">
        <f>G16/G10</f>
        <v>4.3797930996073626</v>
      </c>
      <c r="H20" s="113"/>
      <c r="I20" s="114">
        <f>I16/I10</f>
        <v>5.1271283196823036</v>
      </c>
      <c r="J20" s="113"/>
      <c r="K20" s="114">
        <f>K16/K10</f>
        <v>4.6053431108533234</v>
      </c>
      <c r="L20" s="113"/>
      <c r="M20" s="114">
        <f>M16/M10</f>
        <v>5.8294363711100905</v>
      </c>
      <c r="N20" s="113"/>
      <c r="O20" s="98"/>
    </row>
    <row r="21" spans="1:16" s="97" customFormat="1" ht="15.75" x14ac:dyDescent="0.25">
      <c r="A21" s="420">
        <v>5</v>
      </c>
      <c r="B21" s="91" t="s">
        <v>130</v>
      </c>
      <c r="C21" s="92">
        <v>18726</v>
      </c>
      <c r="D21" s="92">
        <v>209</v>
      </c>
      <c r="E21" s="92">
        <v>20078</v>
      </c>
      <c r="F21" s="92">
        <v>247</v>
      </c>
      <c r="G21" s="92">
        <v>22095</v>
      </c>
      <c r="H21" s="92">
        <v>263</v>
      </c>
      <c r="I21" s="92">
        <v>23089</v>
      </c>
      <c r="J21" s="92">
        <v>292</v>
      </c>
      <c r="K21" s="92">
        <v>23475</v>
      </c>
      <c r="L21" s="92">
        <v>300</v>
      </c>
      <c r="M21" s="92">
        <v>30589</v>
      </c>
      <c r="N21" s="92">
        <v>397</v>
      </c>
    </row>
    <row r="22" spans="1:16" s="97" customFormat="1" ht="15.75" hidden="1" x14ac:dyDescent="0.25">
      <c r="A22" s="420"/>
      <c r="B22" s="118" t="s">
        <v>151</v>
      </c>
      <c r="C22" s="113"/>
      <c r="D22" s="113"/>
      <c r="E22" s="113">
        <f>E21-C21</f>
        <v>1352</v>
      </c>
      <c r="F22" s="113"/>
      <c r="G22" s="113">
        <f>G21-E21</f>
        <v>2017</v>
      </c>
      <c r="H22" s="113"/>
      <c r="I22" s="113">
        <f>I21-G21</f>
        <v>994</v>
      </c>
      <c r="J22" s="113"/>
      <c r="K22" s="113">
        <f>K21-I21</f>
        <v>386</v>
      </c>
      <c r="L22" s="113"/>
      <c r="M22" s="113">
        <f>M21-K21</f>
        <v>7114</v>
      </c>
      <c r="N22" s="113"/>
    </row>
    <row r="23" spans="1:16" s="97" customFormat="1" ht="15.75" hidden="1" x14ac:dyDescent="0.25">
      <c r="A23" s="420"/>
      <c r="B23" s="118" t="s">
        <v>152</v>
      </c>
      <c r="C23" s="113"/>
      <c r="D23" s="113"/>
      <c r="E23" s="116">
        <f>E22/C21</f>
        <v>7.219908149097512E-2</v>
      </c>
      <c r="F23" s="113"/>
      <c r="G23" s="116">
        <f>G22/E21</f>
        <v>0.10045821296941926</v>
      </c>
      <c r="H23" s="113"/>
      <c r="I23" s="116">
        <f>I22/G21</f>
        <v>4.4987553745191221E-2</v>
      </c>
      <c r="J23" s="113"/>
      <c r="K23" s="116">
        <f>K22/I21</f>
        <v>1.6717917623110572E-2</v>
      </c>
      <c r="L23" s="113"/>
      <c r="M23" s="116">
        <f>M22/K21</f>
        <v>0.30304579339723109</v>
      </c>
      <c r="N23" s="113"/>
    </row>
    <row r="24" spans="1:16" s="95" customFormat="1" ht="15.75" x14ac:dyDescent="0.25">
      <c r="A24" s="421">
        <v>6</v>
      </c>
      <c r="B24" s="91" t="s">
        <v>131</v>
      </c>
      <c r="C24" s="92">
        <v>11098</v>
      </c>
      <c r="D24" s="92">
        <v>6</v>
      </c>
      <c r="E24" s="92">
        <v>11901</v>
      </c>
      <c r="F24" s="99">
        <v>6.8</v>
      </c>
      <c r="G24" s="92">
        <v>13361</v>
      </c>
      <c r="H24" s="99">
        <v>7.7</v>
      </c>
      <c r="I24" s="92">
        <v>10219</v>
      </c>
      <c r="J24" s="99">
        <v>6.2</v>
      </c>
      <c r="K24" s="92">
        <v>9337</v>
      </c>
      <c r="L24" s="92">
        <v>6</v>
      </c>
      <c r="M24" s="92">
        <v>9120</v>
      </c>
      <c r="N24" s="92">
        <v>6</v>
      </c>
      <c r="O24" s="100"/>
    </row>
    <row r="25" spans="1:16" s="95" customFormat="1" ht="15.75" hidden="1" x14ac:dyDescent="0.25">
      <c r="A25" s="421"/>
      <c r="B25" s="118" t="s">
        <v>151</v>
      </c>
      <c r="C25" s="113"/>
      <c r="D25" s="113"/>
      <c r="E25" s="113">
        <f>E24-C24</f>
        <v>803</v>
      </c>
      <c r="F25" s="113"/>
      <c r="G25" s="113">
        <f>G24-E24</f>
        <v>1460</v>
      </c>
      <c r="H25" s="113"/>
      <c r="I25" s="113">
        <f>I24-G24</f>
        <v>-3142</v>
      </c>
      <c r="J25" s="113"/>
      <c r="K25" s="113">
        <f>K24-I24</f>
        <v>-882</v>
      </c>
      <c r="L25" s="113"/>
      <c r="M25" s="113">
        <f>M24-K24</f>
        <v>-217</v>
      </c>
      <c r="N25" s="113"/>
      <c r="O25" s="100"/>
    </row>
    <row r="26" spans="1:16" s="95" customFormat="1" ht="15.75" hidden="1" x14ac:dyDescent="0.25">
      <c r="A26" s="421"/>
      <c r="B26" s="118" t="s">
        <v>152</v>
      </c>
      <c r="C26" s="113"/>
      <c r="D26" s="113"/>
      <c r="E26" s="116">
        <f>E25/C24</f>
        <v>7.23553793476302E-2</v>
      </c>
      <c r="F26" s="113"/>
      <c r="G26" s="116">
        <f>G25/E24</f>
        <v>0.12267876649021091</v>
      </c>
      <c r="H26" s="113"/>
      <c r="I26" s="116">
        <f>I25/G24</f>
        <v>-0.23516203876955319</v>
      </c>
      <c r="J26" s="113"/>
      <c r="K26" s="116">
        <f>K25/I24</f>
        <v>-8.6309815050396324E-2</v>
      </c>
      <c r="L26" s="113"/>
      <c r="M26" s="116">
        <f>M25/K24</f>
        <v>-2.3240869658348505E-2</v>
      </c>
      <c r="N26" s="113"/>
      <c r="O26" s="100"/>
    </row>
    <row r="27" spans="1:16" s="95" customFormat="1" ht="31.5" hidden="1" x14ac:dyDescent="0.25">
      <c r="A27" s="422"/>
      <c r="B27" s="112" t="s">
        <v>148</v>
      </c>
      <c r="C27" s="115">
        <f>C24/(C21-C28)</f>
        <v>2.0415746872700513</v>
      </c>
      <c r="D27" s="113"/>
      <c r="E27" s="115">
        <f>E24/(E21-E28)</f>
        <v>2.4100850546780075</v>
      </c>
      <c r="F27" s="114"/>
      <c r="G27" s="115">
        <f>G24/(G21-G28)</f>
        <v>2.1360511590727418</v>
      </c>
      <c r="H27" s="114"/>
      <c r="I27" s="115">
        <f>I24/(I21-I28)</f>
        <v>2.1668787107718406</v>
      </c>
      <c r="J27" s="114"/>
      <c r="K27" s="115">
        <f>K24/(K21-K28)</f>
        <v>3.4428466076696167</v>
      </c>
      <c r="L27" s="113"/>
      <c r="M27" s="115">
        <f>M24/(M21-M28)</f>
        <v>1.171634121274409</v>
      </c>
      <c r="N27" s="113"/>
      <c r="O27" s="100"/>
    </row>
    <row r="28" spans="1:16" s="95" customFormat="1" ht="15.75" x14ac:dyDescent="0.25">
      <c r="A28" s="420">
        <v>7</v>
      </c>
      <c r="B28" s="91" t="s">
        <v>132</v>
      </c>
      <c r="C28" s="92">
        <v>13290</v>
      </c>
      <c r="D28" s="92">
        <v>1079</v>
      </c>
      <c r="E28" s="92">
        <v>15140</v>
      </c>
      <c r="F28" s="92">
        <v>799</v>
      </c>
      <c r="G28" s="92">
        <v>15840</v>
      </c>
      <c r="H28" s="92">
        <v>1195</v>
      </c>
      <c r="I28" s="92">
        <v>18373</v>
      </c>
      <c r="J28" s="92">
        <v>1620</v>
      </c>
      <c r="K28" s="87">
        <v>20763</v>
      </c>
      <c r="L28" s="87">
        <v>1443</v>
      </c>
      <c r="M28" s="92">
        <v>22805</v>
      </c>
      <c r="N28" s="92">
        <v>1717</v>
      </c>
    </row>
    <row r="29" spans="1:16" s="95" customFormat="1" ht="15.75" hidden="1" x14ac:dyDescent="0.25">
      <c r="A29" s="420"/>
      <c r="B29" s="118" t="s">
        <v>151</v>
      </c>
      <c r="C29" s="113"/>
      <c r="D29" s="113"/>
      <c r="E29" s="113">
        <f>E28-C28</f>
        <v>1850</v>
      </c>
      <c r="F29" s="113"/>
      <c r="G29" s="113">
        <f>G28-E28</f>
        <v>700</v>
      </c>
      <c r="H29" s="113"/>
      <c r="I29" s="113">
        <f>I28-G28</f>
        <v>2533</v>
      </c>
      <c r="J29" s="113"/>
      <c r="K29" s="113">
        <f>K28-I28</f>
        <v>2390</v>
      </c>
      <c r="L29" s="113"/>
      <c r="M29" s="113">
        <f>M28-K28</f>
        <v>2042</v>
      </c>
      <c r="N29" s="113"/>
    </row>
    <row r="30" spans="1:16" s="95" customFormat="1" ht="15.75" hidden="1" x14ac:dyDescent="0.25">
      <c r="A30" s="420"/>
      <c r="B30" s="118" t="s">
        <v>152</v>
      </c>
      <c r="C30" s="113"/>
      <c r="D30" s="113"/>
      <c r="E30" s="116">
        <f>E29/C28</f>
        <v>0.13920240782543267</v>
      </c>
      <c r="F30" s="113"/>
      <c r="G30" s="116">
        <f>G29/E28</f>
        <v>4.6235138705416116E-2</v>
      </c>
      <c r="H30" s="113"/>
      <c r="I30" s="116">
        <f>I29/G28</f>
        <v>0.15991161616161617</v>
      </c>
      <c r="J30" s="113"/>
      <c r="K30" s="116">
        <f>K29/I28</f>
        <v>0.13008218581614325</v>
      </c>
      <c r="L30" s="113"/>
      <c r="M30" s="116">
        <f>M29/K28</f>
        <v>9.8348022925396142E-2</v>
      </c>
      <c r="N30" s="113"/>
    </row>
    <row r="31" spans="1:16" s="88" customFormat="1" ht="15.75" x14ac:dyDescent="0.25">
      <c r="A31" s="419" t="s">
        <v>73</v>
      </c>
      <c r="B31" s="86" t="s">
        <v>133</v>
      </c>
      <c r="C31" s="101"/>
      <c r="D31" s="101"/>
      <c r="E31" s="101"/>
      <c r="F31" s="101"/>
      <c r="G31" s="101"/>
      <c r="H31" s="101"/>
      <c r="I31" s="101"/>
      <c r="J31" s="101"/>
      <c r="K31" s="101"/>
      <c r="L31" s="101"/>
      <c r="M31" s="101"/>
      <c r="N31" s="101"/>
      <c r="P31" s="102"/>
    </row>
    <row r="32" spans="1:16" s="103" customFormat="1" ht="15.75" x14ac:dyDescent="0.25">
      <c r="A32" s="421">
        <v>1</v>
      </c>
      <c r="B32" s="91" t="s">
        <v>134</v>
      </c>
      <c r="C32" s="92">
        <v>4878957</v>
      </c>
      <c r="D32" s="92">
        <v>1462</v>
      </c>
      <c r="E32" s="92">
        <v>4971168</v>
      </c>
      <c r="F32" s="92">
        <v>1605</v>
      </c>
      <c r="G32" s="92">
        <v>5782914</v>
      </c>
      <c r="H32" s="92">
        <v>1846</v>
      </c>
      <c r="I32" s="92">
        <v>6481297</v>
      </c>
      <c r="J32" s="92">
        <v>2515</v>
      </c>
      <c r="K32" s="92">
        <v>7544660</v>
      </c>
      <c r="L32" s="92">
        <v>2945</v>
      </c>
      <c r="M32" s="87">
        <v>8583587</v>
      </c>
      <c r="N32" s="87">
        <v>3081</v>
      </c>
    </row>
    <row r="33" spans="1:14" s="103" customFormat="1" ht="15.75" hidden="1" x14ac:dyDescent="0.25">
      <c r="A33" s="421"/>
      <c r="B33" s="118" t="s">
        <v>151</v>
      </c>
      <c r="C33" s="113"/>
      <c r="D33" s="113"/>
      <c r="E33" s="113">
        <f>E32-C32</f>
        <v>92211</v>
      </c>
      <c r="F33" s="113"/>
      <c r="G33" s="113">
        <f>G32-E32</f>
        <v>811746</v>
      </c>
      <c r="H33" s="113"/>
      <c r="I33" s="113">
        <f>I32-G32</f>
        <v>698383</v>
      </c>
      <c r="J33" s="113"/>
      <c r="K33" s="113">
        <f>K32-I32</f>
        <v>1063363</v>
      </c>
      <c r="L33" s="113"/>
      <c r="M33" s="113">
        <f>M32-K32</f>
        <v>1038927</v>
      </c>
      <c r="N33" s="113"/>
    </row>
    <row r="34" spans="1:14" s="103" customFormat="1" ht="15.75" hidden="1" x14ac:dyDescent="0.25">
      <c r="A34" s="421"/>
      <c r="B34" s="118" t="s">
        <v>152</v>
      </c>
      <c r="C34" s="113"/>
      <c r="D34" s="113"/>
      <c r="E34" s="116">
        <f>E33/C32</f>
        <v>1.8899736152624424E-2</v>
      </c>
      <c r="F34" s="113"/>
      <c r="G34" s="116">
        <f>G33/E32</f>
        <v>0.16329080006952088</v>
      </c>
      <c r="H34" s="113"/>
      <c r="I34" s="116">
        <f>I33/G32</f>
        <v>0.12076662388546675</v>
      </c>
      <c r="J34" s="113"/>
      <c r="K34" s="116">
        <f>K33/I32</f>
        <v>0.16406638979821478</v>
      </c>
      <c r="L34" s="113"/>
      <c r="M34" s="116">
        <f>M33/K32</f>
        <v>0.13770362083911006</v>
      </c>
      <c r="N34" s="113"/>
    </row>
    <row r="35" spans="1:14" s="103" customFormat="1" ht="15.75" x14ac:dyDescent="0.25">
      <c r="A35" s="421">
        <v>2</v>
      </c>
      <c r="B35" s="91" t="s">
        <v>135</v>
      </c>
      <c r="C35" s="92">
        <v>1230893</v>
      </c>
      <c r="D35" s="92">
        <v>10265</v>
      </c>
      <c r="E35" s="92">
        <v>1211945</v>
      </c>
      <c r="F35" s="92">
        <v>12524</v>
      </c>
      <c r="G35" s="92">
        <v>1425760</v>
      </c>
      <c r="H35" s="92">
        <v>14505</v>
      </c>
      <c r="I35" s="92">
        <v>1570801</v>
      </c>
      <c r="J35" s="92">
        <v>16207</v>
      </c>
      <c r="K35" s="92">
        <v>1825187</v>
      </c>
      <c r="L35" s="92">
        <v>18380</v>
      </c>
      <c r="M35" s="87">
        <v>2101034</v>
      </c>
      <c r="N35" s="87">
        <v>19149</v>
      </c>
    </row>
    <row r="36" spans="1:14" s="103" customFormat="1" ht="15.75" hidden="1" x14ac:dyDescent="0.25">
      <c r="A36" s="421"/>
      <c r="B36" s="118" t="s">
        <v>151</v>
      </c>
      <c r="C36" s="113"/>
      <c r="D36" s="113"/>
      <c r="E36" s="113">
        <f>E35-C35</f>
        <v>-18948</v>
      </c>
      <c r="F36" s="113"/>
      <c r="G36" s="113">
        <f>G35-E35</f>
        <v>213815</v>
      </c>
      <c r="H36" s="113"/>
      <c r="I36" s="113">
        <f>I35-G35</f>
        <v>145041</v>
      </c>
      <c r="J36" s="113"/>
      <c r="K36" s="113">
        <f>K35-I35</f>
        <v>254386</v>
      </c>
      <c r="L36" s="113"/>
      <c r="M36" s="113">
        <f>M35-K35</f>
        <v>275847</v>
      </c>
      <c r="N36" s="113"/>
    </row>
    <row r="37" spans="1:14" s="103" customFormat="1" ht="15.75" hidden="1" x14ac:dyDescent="0.25">
      <c r="A37" s="421"/>
      <c r="B37" s="118" t="s">
        <v>152</v>
      </c>
      <c r="C37" s="113"/>
      <c r="D37" s="113"/>
      <c r="E37" s="116">
        <f>E36/C35</f>
        <v>-1.5393701970845558E-2</v>
      </c>
      <c r="F37" s="113"/>
      <c r="G37" s="116">
        <f>G36/E35</f>
        <v>0.17642302249689548</v>
      </c>
      <c r="H37" s="113"/>
      <c r="I37" s="116">
        <f>I36/G35</f>
        <v>0.1017289024800808</v>
      </c>
      <c r="J37" s="113"/>
      <c r="K37" s="116">
        <f>K36/I35</f>
        <v>0.16194667561326992</v>
      </c>
      <c r="L37" s="113"/>
      <c r="M37" s="116">
        <f>M36/K35</f>
        <v>0.15113355508230117</v>
      </c>
      <c r="N37" s="113"/>
    </row>
    <row r="38" spans="1:14" s="103" customFormat="1" ht="15.75" x14ac:dyDescent="0.25">
      <c r="A38" s="421">
        <v>3</v>
      </c>
      <c r="B38" s="91" t="s">
        <v>136</v>
      </c>
      <c r="C38" s="92">
        <v>300352</v>
      </c>
      <c r="D38" s="92">
        <v>421</v>
      </c>
      <c r="E38" s="92">
        <v>283195</v>
      </c>
      <c r="F38" s="92">
        <v>464</v>
      </c>
      <c r="G38" s="92">
        <v>319846</v>
      </c>
      <c r="H38" s="92">
        <v>502</v>
      </c>
      <c r="I38" s="92">
        <v>346421</v>
      </c>
      <c r="J38" s="92">
        <v>658</v>
      </c>
      <c r="K38" s="92">
        <v>318439</v>
      </c>
      <c r="L38" s="92">
        <v>763</v>
      </c>
      <c r="M38" s="87">
        <v>368767</v>
      </c>
      <c r="N38" s="87">
        <v>899</v>
      </c>
    </row>
    <row r="39" spans="1:14" s="103" customFormat="1" ht="15.75" hidden="1" x14ac:dyDescent="0.25">
      <c r="A39" s="421"/>
      <c r="B39" s="118" t="s">
        <v>151</v>
      </c>
      <c r="C39" s="113"/>
      <c r="D39" s="113"/>
      <c r="E39" s="113">
        <f>E38-C38</f>
        <v>-17157</v>
      </c>
      <c r="F39" s="113"/>
      <c r="G39" s="113">
        <f>G38-E38</f>
        <v>36651</v>
      </c>
      <c r="H39" s="113"/>
      <c r="I39" s="113">
        <f>I38-G38</f>
        <v>26575</v>
      </c>
      <c r="J39" s="113"/>
      <c r="K39" s="113">
        <f>K38-I38</f>
        <v>-27982</v>
      </c>
      <c r="L39" s="113"/>
      <c r="M39" s="113">
        <f>M38-K38</f>
        <v>50328</v>
      </c>
      <c r="N39" s="113"/>
    </row>
    <row r="40" spans="1:14" s="103" customFormat="1" ht="15.75" hidden="1" x14ac:dyDescent="0.25">
      <c r="A40" s="421"/>
      <c r="B40" s="118" t="s">
        <v>152</v>
      </c>
      <c r="C40" s="113"/>
      <c r="D40" s="113"/>
      <c r="E40" s="116">
        <f>E39/C38</f>
        <v>-5.7122975708502027E-2</v>
      </c>
      <c r="F40" s="113"/>
      <c r="G40" s="116">
        <f>G39/E38</f>
        <v>0.12941965783294196</v>
      </c>
      <c r="H40" s="113"/>
      <c r="I40" s="116">
        <f>I39/G38</f>
        <v>8.3086860551640482E-2</v>
      </c>
      <c r="J40" s="113"/>
      <c r="K40" s="116">
        <f>K39/I38</f>
        <v>-8.077454888704784E-2</v>
      </c>
      <c r="L40" s="113"/>
      <c r="M40" s="116">
        <f>M39/K38</f>
        <v>0.15804596798758946</v>
      </c>
      <c r="N40" s="113"/>
    </row>
    <row r="41" spans="1:14" s="106" customFormat="1" ht="15.75" x14ac:dyDescent="0.25">
      <c r="A41" s="423" t="s">
        <v>137</v>
      </c>
      <c r="B41" s="104" t="s">
        <v>138</v>
      </c>
      <c r="C41" s="105"/>
      <c r="D41" s="105"/>
      <c r="E41" s="105"/>
      <c r="F41" s="105"/>
      <c r="G41" s="105"/>
      <c r="H41" s="105"/>
      <c r="I41" s="105"/>
      <c r="J41" s="105"/>
      <c r="K41" s="105"/>
      <c r="L41" s="105"/>
      <c r="M41" s="105"/>
      <c r="N41" s="105"/>
    </row>
    <row r="42" spans="1:14" s="106" customFormat="1" ht="15.75" x14ac:dyDescent="0.25">
      <c r="A42" s="420">
        <v>1</v>
      </c>
      <c r="B42" s="107" t="s">
        <v>139</v>
      </c>
      <c r="C42" s="87">
        <v>2724</v>
      </c>
      <c r="D42" s="108">
        <v>1.85</v>
      </c>
      <c r="E42" s="87">
        <v>2230</v>
      </c>
      <c r="F42" s="109">
        <v>1.6</v>
      </c>
      <c r="G42" s="87">
        <v>2417</v>
      </c>
      <c r="H42" s="109">
        <v>1.9</v>
      </c>
      <c r="I42" s="87">
        <v>2604</v>
      </c>
      <c r="J42" s="87">
        <v>2</v>
      </c>
      <c r="K42" s="87">
        <v>2919</v>
      </c>
      <c r="L42" s="87">
        <v>3</v>
      </c>
      <c r="M42" s="87">
        <v>3045</v>
      </c>
      <c r="N42" s="109">
        <v>3.2</v>
      </c>
    </row>
    <row r="43" spans="1:14" s="106" customFormat="1" ht="15.75" hidden="1" x14ac:dyDescent="0.25">
      <c r="A43" s="420"/>
      <c r="B43" s="118" t="s">
        <v>151</v>
      </c>
      <c r="C43" s="113"/>
      <c r="D43" s="113"/>
      <c r="E43" s="113">
        <f>E42-C42</f>
        <v>-494</v>
      </c>
      <c r="F43" s="113"/>
      <c r="G43" s="113">
        <f>G42-E42</f>
        <v>187</v>
      </c>
      <c r="H43" s="113"/>
      <c r="I43" s="113">
        <f>I42-G42</f>
        <v>187</v>
      </c>
      <c r="J43" s="113"/>
      <c r="K43" s="113">
        <f>K42-I42</f>
        <v>315</v>
      </c>
      <c r="L43" s="113"/>
      <c r="M43" s="113">
        <f>M42-K42</f>
        <v>126</v>
      </c>
      <c r="N43" s="113"/>
    </row>
    <row r="44" spans="1:14" s="106" customFormat="1" ht="15.75" hidden="1" x14ac:dyDescent="0.25">
      <c r="A44" s="420"/>
      <c r="B44" s="118" t="s">
        <v>152</v>
      </c>
      <c r="C44" s="113"/>
      <c r="D44" s="113"/>
      <c r="E44" s="116">
        <f>E43/C42</f>
        <v>-0.18135095447870778</v>
      </c>
      <c r="F44" s="113"/>
      <c r="G44" s="116">
        <f>G43/E42</f>
        <v>8.3856502242152464E-2</v>
      </c>
      <c r="H44" s="113"/>
      <c r="I44" s="116">
        <f>I43/G42</f>
        <v>7.7368638808440221E-2</v>
      </c>
      <c r="J44" s="113"/>
      <c r="K44" s="116">
        <f>K43/I42</f>
        <v>0.12096774193548387</v>
      </c>
      <c r="L44" s="113"/>
      <c r="M44" s="116">
        <f>M43/K42</f>
        <v>4.3165467625899283E-2</v>
      </c>
      <c r="N44" s="113"/>
    </row>
    <row r="45" spans="1:14" s="95" customFormat="1" ht="15.75" x14ac:dyDescent="0.25">
      <c r="A45" s="421">
        <v>2</v>
      </c>
      <c r="B45" s="91" t="s">
        <v>140</v>
      </c>
      <c r="C45" s="92">
        <v>4518</v>
      </c>
      <c r="D45" s="92">
        <v>111</v>
      </c>
      <c r="E45" s="92">
        <v>3853</v>
      </c>
      <c r="F45" s="92">
        <v>136</v>
      </c>
      <c r="G45" s="92">
        <v>4154</v>
      </c>
      <c r="H45" s="92">
        <v>131</v>
      </c>
      <c r="I45" s="92">
        <v>5092</v>
      </c>
      <c r="J45" s="92">
        <v>138</v>
      </c>
      <c r="K45" s="92">
        <v>5513</v>
      </c>
      <c r="L45" s="92">
        <v>138</v>
      </c>
      <c r="M45" s="92">
        <v>5660</v>
      </c>
      <c r="N45" s="92">
        <v>139</v>
      </c>
    </row>
    <row r="46" spans="1:14" s="95" customFormat="1" ht="15.75" hidden="1" x14ac:dyDescent="0.25">
      <c r="A46" s="421"/>
      <c r="B46" s="118" t="s">
        <v>151</v>
      </c>
      <c r="C46" s="113"/>
      <c r="D46" s="113"/>
      <c r="E46" s="113">
        <f>E45-C45</f>
        <v>-665</v>
      </c>
      <c r="F46" s="113"/>
      <c r="G46" s="113">
        <f>G45-E45</f>
        <v>301</v>
      </c>
      <c r="H46" s="113"/>
      <c r="I46" s="113">
        <f>I45-G45</f>
        <v>938</v>
      </c>
      <c r="J46" s="113"/>
      <c r="K46" s="113">
        <f>K45-I45</f>
        <v>421</v>
      </c>
      <c r="L46" s="113"/>
      <c r="M46" s="113">
        <f>M45-K45</f>
        <v>147</v>
      </c>
      <c r="N46" s="113"/>
    </row>
    <row r="47" spans="1:14" s="95" customFormat="1" ht="15.75" hidden="1" x14ac:dyDescent="0.25">
      <c r="A47" s="421"/>
      <c r="B47" s="118" t="s">
        <v>152</v>
      </c>
      <c r="C47" s="113"/>
      <c r="D47" s="113"/>
      <c r="E47" s="116">
        <f>E46/C45</f>
        <v>-0.14718902169101372</v>
      </c>
      <c r="F47" s="113"/>
      <c r="G47" s="116">
        <f>G46/E45</f>
        <v>7.8120944718401239E-2</v>
      </c>
      <c r="H47" s="113"/>
      <c r="I47" s="116">
        <f>I46/G45</f>
        <v>0.22580645161290322</v>
      </c>
      <c r="J47" s="113"/>
      <c r="K47" s="116">
        <f>K46/I45</f>
        <v>8.2678711704634728E-2</v>
      </c>
      <c r="L47" s="113"/>
      <c r="M47" s="116">
        <f>M46/K45</f>
        <v>2.6664248140758209E-2</v>
      </c>
      <c r="N47" s="113"/>
    </row>
    <row r="48" spans="1:14" s="106" customFormat="1" ht="15.75" x14ac:dyDescent="0.25">
      <c r="A48" s="423" t="s">
        <v>141</v>
      </c>
      <c r="B48" s="104" t="s">
        <v>142</v>
      </c>
      <c r="C48" s="105"/>
      <c r="D48" s="105"/>
      <c r="E48" s="105"/>
      <c r="F48" s="105"/>
      <c r="G48" s="105"/>
      <c r="H48" s="105"/>
      <c r="I48" s="105"/>
      <c r="J48" s="105"/>
      <c r="K48" s="105"/>
      <c r="L48" s="105"/>
      <c r="M48" s="105"/>
      <c r="N48" s="105"/>
    </row>
    <row r="49" spans="1:14" s="90" customFormat="1" ht="15.75" x14ac:dyDescent="0.25">
      <c r="A49" s="420">
        <v>1</v>
      </c>
      <c r="B49" s="89" t="s">
        <v>143</v>
      </c>
      <c r="C49" s="87">
        <v>454840</v>
      </c>
      <c r="D49" s="87">
        <v>3989</v>
      </c>
      <c r="E49" s="87">
        <v>514853</v>
      </c>
      <c r="F49" s="87">
        <v>5100</v>
      </c>
      <c r="G49" s="87">
        <v>526279</v>
      </c>
      <c r="H49" s="87">
        <v>4955</v>
      </c>
      <c r="I49" s="87">
        <v>586254</v>
      </c>
      <c r="J49" s="87">
        <v>6386</v>
      </c>
      <c r="K49" s="87">
        <v>671789</v>
      </c>
      <c r="L49" s="87">
        <v>8798</v>
      </c>
      <c r="M49" s="87">
        <v>765481</v>
      </c>
      <c r="N49" s="87">
        <v>7027</v>
      </c>
    </row>
    <row r="50" spans="1:14" s="90" customFormat="1" ht="15.75" hidden="1" x14ac:dyDescent="0.25">
      <c r="A50" s="420"/>
      <c r="B50" s="118" t="s">
        <v>151</v>
      </c>
      <c r="C50" s="113"/>
      <c r="D50" s="113"/>
      <c r="E50" s="113">
        <f>E49-C49</f>
        <v>60013</v>
      </c>
      <c r="F50" s="113"/>
      <c r="G50" s="113">
        <f>G49-E49</f>
        <v>11426</v>
      </c>
      <c r="H50" s="113"/>
      <c r="I50" s="113">
        <f>I49-G49</f>
        <v>59975</v>
      </c>
      <c r="J50" s="113"/>
      <c r="K50" s="113">
        <f>K49-I49</f>
        <v>85535</v>
      </c>
      <c r="L50" s="113"/>
      <c r="M50" s="113">
        <f>M49-K49</f>
        <v>93692</v>
      </c>
      <c r="N50" s="113"/>
    </row>
    <row r="51" spans="1:14" s="90" customFormat="1" ht="15.75" hidden="1" x14ac:dyDescent="0.25">
      <c r="A51" s="420"/>
      <c r="B51" s="118" t="s">
        <v>152</v>
      </c>
      <c r="C51" s="113"/>
      <c r="D51" s="113"/>
      <c r="E51" s="116">
        <f>E50/C49</f>
        <v>0.13194310087063582</v>
      </c>
      <c r="F51" s="113"/>
      <c r="G51" s="116">
        <f>G50/E49</f>
        <v>2.2192742394431031E-2</v>
      </c>
      <c r="H51" s="113"/>
      <c r="I51" s="116">
        <f>I50/G49</f>
        <v>0.11396046583656197</v>
      </c>
      <c r="J51" s="113"/>
      <c r="K51" s="116">
        <f>K50/I49</f>
        <v>0.14590092349050071</v>
      </c>
      <c r="L51" s="113"/>
      <c r="M51" s="116">
        <f>M50/K49</f>
        <v>0.13946640983999439</v>
      </c>
      <c r="N51" s="113"/>
    </row>
    <row r="52" spans="1:14" s="90" customFormat="1" ht="15.75" x14ac:dyDescent="0.25">
      <c r="A52" s="420">
        <v>2</v>
      </c>
      <c r="B52" s="107" t="s">
        <v>144</v>
      </c>
      <c r="C52" s="87"/>
      <c r="D52" s="87"/>
      <c r="E52" s="87"/>
      <c r="F52" s="87"/>
      <c r="G52" s="87"/>
      <c r="H52" s="87"/>
      <c r="I52" s="87"/>
      <c r="J52" s="87"/>
      <c r="K52" s="87"/>
      <c r="L52" s="87"/>
      <c r="M52" s="87"/>
      <c r="N52" s="87"/>
    </row>
    <row r="53" spans="1:14" s="90" customFormat="1" ht="18" customHeight="1" x14ac:dyDescent="0.25">
      <c r="A53" s="420">
        <v>3</v>
      </c>
      <c r="B53" s="89" t="s">
        <v>145</v>
      </c>
      <c r="C53" s="87">
        <v>10610</v>
      </c>
      <c r="D53" s="87">
        <v>8</v>
      </c>
      <c r="E53" s="87">
        <v>18096</v>
      </c>
      <c r="F53" s="87">
        <v>47</v>
      </c>
      <c r="G53" s="87">
        <v>24376</v>
      </c>
      <c r="H53" s="87">
        <v>72</v>
      </c>
      <c r="I53" s="87">
        <v>28537</v>
      </c>
      <c r="J53" s="87">
        <v>88</v>
      </c>
      <c r="K53" s="87">
        <v>34723</v>
      </c>
      <c r="L53" s="87">
        <v>111</v>
      </c>
      <c r="M53" s="87">
        <v>66085</v>
      </c>
      <c r="N53" s="87">
        <v>73</v>
      </c>
    </row>
    <row r="54" spans="1:14" s="90" customFormat="1" ht="18" hidden="1" customHeight="1" x14ac:dyDescent="0.25">
      <c r="A54" s="420"/>
      <c r="B54" s="118" t="s">
        <v>151</v>
      </c>
      <c r="C54" s="113"/>
      <c r="D54" s="113"/>
      <c r="E54" s="113">
        <f>E53-C53</f>
        <v>7486</v>
      </c>
      <c r="F54" s="113"/>
      <c r="G54" s="113">
        <f>G53-E53</f>
        <v>6280</v>
      </c>
      <c r="H54" s="113"/>
      <c r="I54" s="113">
        <f>I53-G53</f>
        <v>4161</v>
      </c>
      <c r="J54" s="113"/>
      <c r="K54" s="113">
        <f>K53-I53</f>
        <v>6186</v>
      </c>
      <c r="L54" s="113"/>
      <c r="M54" s="113">
        <f>M53-K53</f>
        <v>31362</v>
      </c>
      <c r="N54" s="113"/>
    </row>
    <row r="55" spans="1:14" s="90" customFormat="1" ht="18" hidden="1" customHeight="1" x14ac:dyDescent="0.25">
      <c r="A55" s="420"/>
      <c r="B55" s="118" t="s">
        <v>152</v>
      </c>
      <c r="C55" s="113"/>
      <c r="D55" s="113"/>
      <c r="E55" s="116">
        <f>E54/C53</f>
        <v>0.70556079170593777</v>
      </c>
      <c r="F55" s="113"/>
      <c r="G55" s="116">
        <f>G54/E53</f>
        <v>0.34703801945181256</v>
      </c>
      <c r="H55" s="113"/>
      <c r="I55" s="116">
        <f>I54/G53</f>
        <v>0.17070068920249426</v>
      </c>
      <c r="J55" s="113"/>
      <c r="K55" s="116">
        <f>K54/I53</f>
        <v>0.21677120930721519</v>
      </c>
      <c r="L55" s="113"/>
      <c r="M55" s="116">
        <f>M54/K53</f>
        <v>0.90320536819975228</v>
      </c>
      <c r="N55" s="113"/>
    </row>
    <row r="56" spans="1:14" s="90" customFormat="1" ht="45.75" customHeight="1" x14ac:dyDescent="0.25">
      <c r="A56" s="420">
        <v>4</v>
      </c>
      <c r="B56" s="107" t="s">
        <v>146</v>
      </c>
      <c r="C56" s="87"/>
      <c r="D56" s="87"/>
      <c r="E56" s="87"/>
      <c r="F56" s="87"/>
      <c r="G56" s="87"/>
      <c r="H56" s="87"/>
      <c r="I56" s="87"/>
      <c r="J56" s="87"/>
      <c r="K56" s="87"/>
      <c r="L56" s="87"/>
      <c r="M56" s="87"/>
      <c r="N56" s="87">
        <v>150</v>
      </c>
    </row>
    <row r="57" spans="1:14" ht="20.25" customHeight="1" x14ac:dyDescent="0.25">
      <c r="A57" s="110"/>
      <c r="B57" s="110"/>
      <c r="C57" s="110"/>
      <c r="D57" s="110"/>
      <c r="E57" s="110"/>
      <c r="F57" s="110"/>
      <c r="G57" s="110"/>
      <c r="H57" s="110"/>
      <c r="I57" s="110"/>
      <c r="J57" s="110"/>
      <c r="K57" s="110"/>
      <c r="L57" s="110"/>
      <c r="M57" s="110"/>
      <c r="N57" s="416" t="s">
        <v>79</v>
      </c>
    </row>
    <row r="58" spans="1:14" x14ac:dyDescent="0.25">
      <c r="A58" s="111"/>
      <c r="B58" s="111"/>
      <c r="C58" s="111"/>
      <c r="D58" s="111"/>
      <c r="E58" s="111"/>
      <c r="F58" s="111"/>
      <c r="G58" s="111"/>
      <c r="H58" s="111"/>
      <c r="I58" s="111"/>
      <c r="J58" s="111"/>
      <c r="K58" s="111"/>
      <c r="L58" s="111"/>
      <c r="M58" s="111"/>
      <c r="N58" s="111"/>
    </row>
  </sheetData>
  <mergeCells count="13">
    <mergeCell ref="A1:N1"/>
    <mergeCell ref="A2:N2"/>
    <mergeCell ref="A3:N3"/>
    <mergeCell ref="A4:N4"/>
    <mergeCell ref="I5:N5"/>
    <mergeCell ref="K6:L6"/>
    <mergeCell ref="M6:N6"/>
    <mergeCell ref="A6:A7"/>
    <mergeCell ref="B6:B7"/>
    <mergeCell ref="C6:D6"/>
    <mergeCell ref="E6:F6"/>
    <mergeCell ref="G6:H6"/>
    <mergeCell ref="I6:J6"/>
  </mergeCells>
  <pageMargins left="0.78740157480314998" right="0.78740157480314998" top="0.93110236199999996" bottom="0.78740157480314998" header="0.31496062992126" footer="3.9370078740157501E-2"/>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workbookViewId="0">
      <selection activeCell="F13" sqref="F13"/>
    </sheetView>
  </sheetViews>
  <sheetFormatPr defaultRowHeight="12.75" x14ac:dyDescent="0.2"/>
  <cols>
    <col min="1" max="1" width="4.7109375" style="138" customWidth="1"/>
    <col min="2" max="2" width="23.5703125" style="138" customWidth="1"/>
    <col min="3" max="3" width="11.42578125" style="138" bestFit="1" customWidth="1"/>
    <col min="4" max="4" width="8.5703125" style="138" bestFit="1" customWidth="1"/>
    <col min="5" max="5" width="11.42578125" style="138" bestFit="1" customWidth="1"/>
    <col min="6" max="6" width="9.140625" style="138"/>
    <col min="7" max="7" width="11.42578125" style="138" bestFit="1" customWidth="1"/>
    <col min="8" max="8" width="9.140625" style="138"/>
    <col min="9" max="9" width="11.42578125" style="138" bestFit="1" customWidth="1"/>
    <col min="10" max="10" width="9.140625" style="138"/>
    <col min="11" max="11" width="11.42578125" style="138" bestFit="1" customWidth="1"/>
    <col min="12" max="12" width="9.140625" style="138"/>
    <col min="13" max="13" width="11.42578125" style="138" bestFit="1" customWidth="1"/>
    <col min="14" max="256" width="9.140625" style="138"/>
    <col min="257" max="257" width="4.7109375" style="138" customWidth="1"/>
    <col min="258" max="258" width="23.5703125" style="138" customWidth="1"/>
    <col min="259" max="259" width="11.42578125" style="138" bestFit="1" customWidth="1"/>
    <col min="260" max="260" width="8.5703125" style="138" bestFit="1" customWidth="1"/>
    <col min="261" max="261" width="11.42578125" style="138" bestFit="1" customWidth="1"/>
    <col min="262" max="262" width="9.140625" style="138"/>
    <col min="263" max="263" width="11.42578125" style="138" bestFit="1" customWidth="1"/>
    <col min="264" max="264" width="9.140625" style="138"/>
    <col min="265" max="265" width="11.42578125" style="138" bestFit="1" customWidth="1"/>
    <col min="266" max="266" width="9.140625" style="138"/>
    <col min="267" max="267" width="11.42578125" style="138" bestFit="1" customWidth="1"/>
    <col min="268" max="268" width="9.140625" style="138"/>
    <col min="269" max="269" width="11.42578125" style="138" bestFit="1" customWidth="1"/>
    <col min="270" max="512" width="9.140625" style="138"/>
    <col min="513" max="513" width="4.7109375" style="138" customWidth="1"/>
    <col min="514" max="514" width="23.5703125" style="138" customWidth="1"/>
    <col min="515" max="515" width="11.42578125" style="138" bestFit="1" customWidth="1"/>
    <col min="516" max="516" width="8.5703125" style="138" bestFit="1" customWidth="1"/>
    <col min="517" max="517" width="11.42578125" style="138" bestFit="1" customWidth="1"/>
    <col min="518" max="518" width="9.140625" style="138"/>
    <col min="519" max="519" width="11.42578125" style="138" bestFit="1" customWidth="1"/>
    <col min="520" max="520" width="9.140625" style="138"/>
    <col min="521" max="521" width="11.42578125" style="138" bestFit="1" customWidth="1"/>
    <col min="522" max="522" width="9.140625" style="138"/>
    <col min="523" max="523" width="11.42578125" style="138" bestFit="1" customWidth="1"/>
    <col min="524" max="524" width="9.140625" style="138"/>
    <col min="525" max="525" width="11.42578125" style="138" bestFit="1" customWidth="1"/>
    <col min="526" max="768" width="9.140625" style="138"/>
    <col min="769" max="769" width="4.7109375" style="138" customWidth="1"/>
    <col min="770" max="770" width="23.5703125" style="138" customWidth="1"/>
    <col min="771" max="771" width="11.42578125" style="138" bestFit="1" customWidth="1"/>
    <col min="772" max="772" width="8.5703125" style="138" bestFit="1" customWidth="1"/>
    <col min="773" max="773" width="11.42578125" style="138" bestFit="1" customWidth="1"/>
    <col min="774" max="774" width="9.140625" style="138"/>
    <col min="775" max="775" width="11.42578125" style="138" bestFit="1" customWidth="1"/>
    <col min="776" max="776" width="9.140625" style="138"/>
    <col min="777" max="777" width="11.42578125" style="138" bestFit="1" customWidth="1"/>
    <col min="778" max="778" width="9.140625" style="138"/>
    <col min="779" max="779" width="11.42578125" style="138" bestFit="1" customWidth="1"/>
    <col min="780" max="780" width="9.140625" style="138"/>
    <col min="781" max="781" width="11.42578125" style="138" bestFit="1" customWidth="1"/>
    <col min="782" max="1024" width="9.140625" style="138"/>
    <col min="1025" max="1025" width="4.7109375" style="138" customWidth="1"/>
    <col min="1026" max="1026" width="23.5703125" style="138" customWidth="1"/>
    <col min="1027" max="1027" width="11.42578125" style="138" bestFit="1" customWidth="1"/>
    <col min="1028" max="1028" width="8.5703125" style="138" bestFit="1" customWidth="1"/>
    <col min="1029" max="1029" width="11.42578125" style="138" bestFit="1" customWidth="1"/>
    <col min="1030" max="1030" width="9.140625" style="138"/>
    <col min="1031" max="1031" width="11.42578125" style="138" bestFit="1" customWidth="1"/>
    <col min="1032" max="1032" width="9.140625" style="138"/>
    <col min="1033" max="1033" width="11.42578125" style="138" bestFit="1" customWidth="1"/>
    <col min="1034" max="1034" width="9.140625" style="138"/>
    <col min="1035" max="1035" width="11.42578125" style="138" bestFit="1" customWidth="1"/>
    <col min="1036" max="1036" width="9.140625" style="138"/>
    <col min="1037" max="1037" width="11.42578125" style="138" bestFit="1" customWidth="1"/>
    <col min="1038" max="1280" width="9.140625" style="138"/>
    <col min="1281" max="1281" width="4.7109375" style="138" customWidth="1"/>
    <col min="1282" max="1282" width="23.5703125" style="138" customWidth="1"/>
    <col min="1283" max="1283" width="11.42578125" style="138" bestFit="1" customWidth="1"/>
    <col min="1284" max="1284" width="8.5703125" style="138" bestFit="1" customWidth="1"/>
    <col min="1285" max="1285" width="11.42578125" style="138" bestFit="1" customWidth="1"/>
    <col min="1286" max="1286" width="9.140625" style="138"/>
    <col min="1287" max="1287" width="11.42578125" style="138" bestFit="1" customWidth="1"/>
    <col min="1288" max="1288" width="9.140625" style="138"/>
    <col min="1289" max="1289" width="11.42578125" style="138" bestFit="1" customWidth="1"/>
    <col min="1290" max="1290" width="9.140625" style="138"/>
    <col min="1291" max="1291" width="11.42578125" style="138" bestFit="1" customWidth="1"/>
    <col min="1292" max="1292" width="9.140625" style="138"/>
    <col min="1293" max="1293" width="11.42578125" style="138" bestFit="1" customWidth="1"/>
    <col min="1294" max="1536" width="9.140625" style="138"/>
    <col min="1537" max="1537" width="4.7109375" style="138" customWidth="1"/>
    <col min="1538" max="1538" width="23.5703125" style="138" customWidth="1"/>
    <col min="1539" max="1539" width="11.42578125" style="138" bestFit="1" customWidth="1"/>
    <col min="1540" max="1540" width="8.5703125" style="138" bestFit="1" customWidth="1"/>
    <col min="1541" max="1541" width="11.42578125" style="138" bestFit="1" customWidth="1"/>
    <col min="1542" max="1542" width="9.140625" style="138"/>
    <col min="1543" max="1543" width="11.42578125" style="138" bestFit="1" customWidth="1"/>
    <col min="1544" max="1544" width="9.140625" style="138"/>
    <col min="1545" max="1545" width="11.42578125" style="138" bestFit="1" customWidth="1"/>
    <col min="1546" max="1546" width="9.140625" style="138"/>
    <col min="1547" max="1547" width="11.42578125" style="138" bestFit="1" customWidth="1"/>
    <col min="1548" max="1548" width="9.140625" style="138"/>
    <col min="1549" max="1549" width="11.42578125" style="138" bestFit="1" customWidth="1"/>
    <col min="1550" max="1792" width="9.140625" style="138"/>
    <col min="1793" max="1793" width="4.7109375" style="138" customWidth="1"/>
    <col min="1794" max="1794" width="23.5703125" style="138" customWidth="1"/>
    <col min="1795" max="1795" width="11.42578125" style="138" bestFit="1" customWidth="1"/>
    <col min="1796" max="1796" width="8.5703125" style="138" bestFit="1" customWidth="1"/>
    <col min="1797" max="1797" width="11.42578125" style="138" bestFit="1" customWidth="1"/>
    <col min="1798" max="1798" width="9.140625" style="138"/>
    <col min="1799" max="1799" width="11.42578125" style="138" bestFit="1" customWidth="1"/>
    <col min="1800" max="1800" width="9.140625" style="138"/>
    <col min="1801" max="1801" width="11.42578125" style="138" bestFit="1" customWidth="1"/>
    <col min="1802" max="1802" width="9.140625" style="138"/>
    <col min="1803" max="1803" width="11.42578125" style="138" bestFit="1" customWidth="1"/>
    <col min="1804" max="1804" width="9.140625" style="138"/>
    <col min="1805" max="1805" width="11.42578125" style="138" bestFit="1" customWidth="1"/>
    <col min="1806" max="2048" width="9.140625" style="138"/>
    <col min="2049" max="2049" width="4.7109375" style="138" customWidth="1"/>
    <col min="2050" max="2050" width="23.5703125" style="138" customWidth="1"/>
    <col min="2051" max="2051" width="11.42578125" style="138" bestFit="1" customWidth="1"/>
    <col min="2052" max="2052" width="8.5703125" style="138" bestFit="1" customWidth="1"/>
    <col min="2053" max="2053" width="11.42578125" style="138" bestFit="1" customWidth="1"/>
    <col min="2054" max="2054" width="9.140625" style="138"/>
    <col min="2055" max="2055" width="11.42578125" style="138" bestFit="1" customWidth="1"/>
    <col min="2056" max="2056" width="9.140625" style="138"/>
    <col min="2057" max="2057" width="11.42578125" style="138" bestFit="1" customWidth="1"/>
    <col min="2058" max="2058" width="9.140625" style="138"/>
    <col min="2059" max="2059" width="11.42578125" style="138" bestFit="1" customWidth="1"/>
    <col min="2060" max="2060" width="9.140625" style="138"/>
    <col min="2061" max="2061" width="11.42578125" style="138" bestFit="1" customWidth="1"/>
    <col min="2062" max="2304" width="9.140625" style="138"/>
    <col min="2305" max="2305" width="4.7109375" style="138" customWidth="1"/>
    <col min="2306" max="2306" width="23.5703125" style="138" customWidth="1"/>
    <col min="2307" max="2307" width="11.42578125" style="138" bestFit="1" customWidth="1"/>
    <col min="2308" max="2308" width="8.5703125" style="138" bestFit="1" customWidth="1"/>
    <col min="2309" max="2309" width="11.42578125" style="138" bestFit="1" customWidth="1"/>
    <col min="2310" max="2310" width="9.140625" style="138"/>
    <col min="2311" max="2311" width="11.42578125" style="138" bestFit="1" customWidth="1"/>
    <col min="2312" max="2312" width="9.140625" style="138"/>
    <col min="2313" max="2313" width="11.42578125" style="138" bestFit="1" customWidth="1"/>
    <col min="2314" max="2314" width="9.140625" style="138"/>
    <col min="2315" max="2315" width="11.42578125" style="138" bestFit="1" customWidth="1"/>
    <col min="2316" max="2316" width="9.140625" style="138"/>
    <col min="2317" max="2317" width="11.42578125" style="138" bestFit="1" customWidth="1"/>
    <col min="2318" max="2560" width="9.140625" style="138"/>
    <col min="2561" max="2561" width="4.7109375" style="138" customWidth="1"/>
    <col min="2562" max="2562" width="23.5703125" style="138" customWidth="1"/>
    <col min="2563" max="2563" width="11.42578125" style="138" bestFit="1" customWidth="1"/>
    <col min="2564" max="2564" width="8.5703125" style="138" bestFit="1" customWidth="1"/>
    <col min="2565" max="2565" width="11.42578125" style="138" bestFit="1" customWidth="1"/>
    <col min="2566" max="2566" width="9.140625" style="138"/>
    <col min="2567" max="2567" width="11.42578125" style="138" bestFit="1" customWidth="1"/>
    <col min="2568" max="2568" width="9.140625" style="138"/>
    <col min="2569" max="2569" width="11.42578125" style="138" bestFit="1" customWidth="1"/>
    <col min="2570" max="2570" width="9.140625" style="138"/>
    <col min="2571" max="2571" width="11.42578125" style="138" bestFit="1" customWidth="1"/>
    <col min="2572" max="2572" width="9.140625" style="138"/>
    <col min="2573" max="2573" width="11.42578125" style="138" bestFit="1" customWidth="1"/>
    <col min="2574" max="2816" width="9.140625" style="138"/>
    <col min="2817" max="2817" width="4.7109375" style="138" customWidth="1"/>
    <col min="2818" max="2818" width="23.5703125" style="138" customWidth="1"/>
    <col min="2819" max="2819" width="11.42578125" style="138" bestFit="1" customWidth="1"/>
    <col min="2820" max="2820" width="8.5703125" style="138" bestFit="1" customWidth="1"/>
    <col min="2821" max="2821" width="11.42578125" style="138" bestFit="1" customWidth="1"/>
    <col min="2822" max="2822" width="9.140625" style="138"/>
    <col min="2823" max="2823" width="11.42578125" style="138" bestFit="1" customWidth="1"/>
    <col min="2824" max="2824" width="9.140625" style="138"/>
    <col min="2825" max="2825" width="11.42578125" style="138" bestFit="1" customWidth="1"/>
    <col min="2826" max="2826" width="9.140625" style="138"/>
    <col min="2827" max="2827" width="11.42578125" style="138" bestFit="1" customWidth="1"/>
    <col min="2828" max="2828" width="9.140625" style="138"/>
    <col min="2829" max="2829" width="11.42578125" style="138" bestFit="1" customWidth="1"/>
    <col min="2830" max="3072" width="9.140625" style="138"/>
    <col min="3073" max="3073" width="4.7109375" style="138" customWidth="1"/>
    <col min="3074" max="3074" width="23.5703125" style="138" customWidth="1"/>
    <col min="3075" max="3075" width="11.42578125" style="138" bestFit="1" customWidth="1"/>
    <col min="3076" max="3076" width="8.5703125" style="138" bestFit="1" customWidth="1"/>
    <col min="3077" max="3077" width="11.42578125" style="138" bestFit="1" customWidth="1"/>
    <col min="3078" max="3078" width="9.140625" style="138"/>
    <col min="3079" max="3079" width="11.42578125" style="138" bestFit="1" customWidth="1"/>
    <col min="3080" max="3080" width="9.140625" style="138"/>
    <col min="3081" max="3081" width="11.42578125" style="138" bestFit="1" customWidth="1"/>
    <col min="3082" max="3082" width="9.140625" style="138"/>
    <col min="3083" max="3083" width="11.42578125" style="138" bestFit="1" customWidth="1"/>
    <col min="3084" max="3084" width="9.140625" style="138"/>
    <col min="3085" max="3085" width="11.42578125" style="138" bestFit="1" customWidth="1"/>
    <col min="3086" max="3328" width="9.140625" style="138"/>
    <col min="3329" max="3329" width="4.7109375" style="138" customWidth="1"/>
    <col min="3330" max="3330" width="23.5703125" style="138" customWidth="1"/>
    <col min="3331" max="3331" width="11.42578125" style="138" bestFit="1" customWidth="1"/>
    <col min="3332" max="3332" width="8.5703125" style="138" bestFit="1" customWidth="1"/>
    <col min="3333" max="3333" width="11.42578125" style="138" bestFit="1" customWidth="1"/>
    <col min="3334" max="3334" width="9.140625" style="138"/>
    <col min="3335" max="3335" width="11.42578125" style="138" bestFit="1" customWidth="1"/>
    <col min="3336" max="3336" width="9.140625" style="138"/>
    <col min="3337" max="3337" width="11.42578125" style="138" bestFit="1" customWidth="1"/>
    <col min="3338" max="3338" width="9.140625" style="138"/>
    <col min="3339" max="3339" width="11.42578125" style="138" bestFit="1" customWidth="1"/>
    <col min="3340" max="3340" width="9.140625" style="138"/>
    <col min="3341" max="3341" width="11.42578125" style="138" bestFit="1" customWidth="1"/>
    <col min="3342" max="3584" width="9.140625" style="138"/>
    <col min="3585" max="3585" width="4.7109375" style="138" customWidth="1"/>
    <col min="3586" max="3586" width="23.5703125" style="138" customWidth="1"/>
    <col min="3587" max="3587" width="11.42578125" style="138" bestFit="1" customWidth="1"/>
    <col min="3588" max="3588" width="8.5703125" style="138" bestFit="1" customWidth="1"/>
    <col min="3589" max="3589" width="11.42578125" style="138" bestFit="1" customWidth="1"/>
    <col min="3590" max="3590" width="9.140625" style="138"/>
    <col min="3591" max="3591" width="11.42578125" style="138" bestFit="1" customWidth="1"/>
    <col min="3592" max="3592" width="9.140625" style="138"/>
    <col min="3593" max="3593" width="11.42578125" style="138" bestFit="1" customWidth="1"/>
    <col min="3594" max="3594" width="9.140625" style="138"/>
    <col min="3595" max="3595" width="11.42578125" style="138" bestFit="1" customWidth="1"/>
    <col min="3596" max="3596" width="9.140625" style="138"/>
    <col min="3597" max="3597" width="11.42578125" style="138" bestFit="1" customWidth="1"/>
    <col min="3598" max="3840" width="9.140625" style="138"/>
    <col min="3841" max="3841" width="4.7109375" style="138" customWidth="1"/>
    <col min="3842" max="3842" width="23.5703125" style="138" customWidth="1"/>
    <col min="3843" max="3843" width="11.42578125" style="138" bestFit="1" customWidth="1"/>
    <col min="3844" max="3844" width="8.5703125" style="138" bestFit="1" customWidth="1"/>
    <col min="3845" max="3845" width="11.42578125" style="138" bestFit="1" customWidth="1"/>
    <col min="3846" max="3846" width="9.140625" style="138"/>
    <col min="3847" max="3847" width="11.42578125" style="138" bestFit="1" customWidth="1"/>
    <col min="3848" max="3848" width="9.140625" style="138"/>
    <col min="3849" max="3849" width="11.42578125" style="138" bestFit="1" customWidth="1"/>
    <col min="3850" max="3850" width="9.140625" style="138"/>
    <col min="3851" max="3851" width="11.42578125" style="138" bestFit="1" customWidth="1"/>
    <col min="3852" max="3852" width="9.140625" style="138"/>
    <col min="3853" max="3853" width="11.42578125" style="138" bestFit="1" customWidth="1"/>
    <col min="3854" max="4096" width="9.140625" style="138"/>
    <col min="4097" max="4097" width="4.7109375" style="138" customWidth="1"/>
    <col min="4098" max="4098" width="23.5703125" style="138" customWidth="1"/>
    <col min="4099" max="4099" width="11.42578125" style="138" bestFit="1" customWidth="1"/>
    <col min="4100" max="4100" width="8.5703125" style="138" bestFit="1" customWidth="1"/>
    <col min="4101" max="4101" width="11.42578125" style="138" bestFit="1" customWidth="1"/>
    <col min="4102" max="4102" width="9.140625" style="138"/>
    <col min="4103" max="4103" width="11.42578125" style="138" bestFit="1" customWidth="1"/>
    <col min="4104" max="4104" width="9.140625" style="138"/>
    <col min="4105" max="4105" width="11.42578125" style="138" bestFit="1" customWidth="1"/>
    <col min="4106" max="4106" width="9.140625" style="138"/>
    <col min="4107" max="4107" width="11.42578125" style="138" bestFit="1" customWidth="1"/>
    <col min="4108" max="4108" width="9.140625" style="138"/>
    <col min="4109" max="4109" width="11.42578125" style="138" bestFit="1" customWidth="1"/>
    <col min="4110" max="4352" width="9.140625" style="138"/>
    <col min="4353" max="4353" width="4.7109375" style="138" customWidth="1"/>
    <col min="4354" max="4354" width="23.5703125" style="138" customWidth="1"/>
    <col min="4355" max="4355" width="11.42578125" style="138" bestFit="1" customWidth="1"/>
    <col min="4356" max="4356" width="8.5703125" style="138" bestFit="1" customWidth="1"/>
    <col min="4357" max="4357" width="11.42578125" style="138" bestFit="1" customWidth="1"/>
    <col min="4358" max="4358" width="9.140625" style="138"/>
    <col min="4359" max="4359" width="11.42578125" style="138" bestFit="1" customWidth="1"/>
    <col min="4360" max="4360" width="9.140625" style="138"/>
    <col min="4361" max="4361" width="11.42578125" style="138" bestFit="1" customWidth="1"/>
    <col min="4362" max="4362" width="9.140625" style="138"/>
    <col min="4363" max="4363" width="11.42578125" style="138" bestFit="1" customWidth="1"/>
    <col min="4364" max="4364" width="9.140625" style="138"/>
    <col min="4365" max="4365" width="11.42578125" style="138" bestFit="1" customWidth="1"/>
    <col min="4366" max="4608" width="9.140625" style="138"/>
    <col min="4609" max="4609" width="4.7109375" style="138" customWidth="1"/>
    <col min="4610" max="4610" width="23.5703125" style="138" customWidth="1"/>
    <col min="4611" max="4611" width="11.42578125" style="138" bestFit="1" customWidth="1"/>
    <col min="4612" max="4612" width="8.5703125" style="138" bestFit="1" customWidth="1"/>
    <col min="4613" max="4613" width="11.42578125" style="138" bestFit="1" customWidth="1"/>
    <col min="4614" max="4614" width="9.140625" style="138"/>
    <col min="4615" max="4615" width="11.42578125" style="138" bestFit="1" customWidth="1"/>
    <col min="4616" max="4616" width="9.140625" style="138"/>
    <col min="4617" max="4617" width="11.42578125" style="138" bestFit="1" customWidth="1"/>
    <col min="4618" max="4618" width="9.140625" style="138"/>
    <col min="4619" max="4619" width="11.42578125" style="138" bestFit="1" customWidth="1"/>
    <col min="4620" max="4620" width="9.140625" style="138"/>
    <col min="4621" max="4621" width="11.42578125" style="138" bestFit="1" customWidth="1"/>
    <col min="4622" max="4864" width="9.140625" style="138"/>
    <col min="4865" max="4865" width="4.7109375" style="138" customWidth="1"/>
    <col min="4866" max="4866" width="23.5703125" style="138" customWidth="1"/>
    <col min="4867" max="4867" width="11.42578125" style="138" bestFit="1" customWidth="1"/>
    <col min="4868" max="4868" width="8.5703125" style="138" bestFit="1" customWidth="1"/>
    <col min="4869" max="4869" width="11.42578125" style="138" bestFit="1" customWidth="1"/>
    <col min="4870" max="4870" width="9.140625" style="138"/>
    <col min="4871" max="4871" width="11.42578125" style="138" bestFit="1" customWidth="1"/>
    <col min="4872" max="4872" width="9.140625" style="138"/>
    <col min="4873" max="4873" width="11.42578125" style="138" bestFit="1" customWidth="1"/>
    <col min="4874" max="4874" width="9.140625" style="138"/>
    <col min="4875" max="4875" width="11.42578125" style="138" bestFit="1" customWidth="1"/>
    <col min="4876" max="4876" width="9.140625" style="138"/>
    <col min="4877" max="4877" width="11.42578125" style="138" bestFit="1" customWidth="1"/>
    <col min="4878" max="5120" width="9.140625" style="138"/>
    <col min="5121" max="5121" width="4.7109375" style="138" customWidth="1"/>
    <col min="5122" max="5122" width="23.5703125" style="138" customWidth="1"/>
    <col min="5123" max="5123" width="11.42578125" style="138" bestFit="1" customWidth="1"/>
    <col min="5124" max="5124" width="8.5703125" style="138" bestFit="1" customWidth="1"/>
    <col min="5125" max="5125" width="11.42578125" style="138" bestFit="1" customWidth="1"/>
    <col min="5126" max="5126" width="9.140625" style="138"/>
    <col min="5127" max="5127" width="11.42578125" style="138" bestFit="1" customWidth="1"/>
    <col min="5128" max="5128" width="9.140625" style="138"/>
    <col min="5129" max="5129" width="11.42578125" style="138" bestFit="1" customWidth="1"/>
    <col min="5130" max="5130" width="9.140625" style="138"/>
    <col min="5131" max="5131" width="11.42578125" style="138" bestFit="1" customWidth="1"/>
    <col min="5132" max="5132" width="9.140625" style="138"/>
    <col min="5133" max="5133" width="11.42578125" style="138" bestFit="1" customWidth="1"/>
    <col min="5134" max="5376" width="9.140625" style="138"/>
    <col min="5377" max="5377" width="4.7109375" style="138" customWidth="1"/>
    <col min="5378" max="5378" width="23.5703125" style="138" customWidth="1"/>
    <col min="5379" max="5379" width="11.42578125" style="138" bestFit="1" customWidth="1"/>
    <col min="5380" max="5380" width="8.5703125" style="138" bestFit="1" customWidth="1"/>
    <col min="5381" max="5381" width="11.42578125" style="138" bestFit="1" customWidth="1"/>
    <col min="5382" max="5382" width="9.140625" style="138"/>
    <col min="5383" max="5383" width="11.42578125" style="138" bestFit="1" customWidth="1"/>
    <col min="5384" max="5384" width="9.140625" style="138"/>
    <col min="5385" max="5385" width="11.42578125" style="138" bestFit="1" customWidth="1"/>
    <col min="5386" max="5386" width="9.140625" style="138"/>
    <col min="5387" max="5387" width="11.42578125" style="138" bestFit="1" customWidth="1"/>
    <col min="5388" max="5388" width="9.140625" style="138"/>
    <col min="5389" max="5389" width="11.42578125" style="138" bestFit="1" customWidth="1"/>
    <col min="5390" max="5632" width="9.140625" style="138"/>
    <col min="5633" max="5633" width="4.7109375" style="138" customWidth="1"/>
    <col min="5634" max="5634" width="23.5703125" style="138" customWidth="1"/>
    <col min="5635" max="5635" width="11.42578125" style="138" bestFit="1" customWidth="1"/>
    <col min="5636" max="5636" width="8.5703125" style="138" bestFit="1" customWidth="1"/>
    <col min="5637" max="5637" width="11.42578125" style="138" bestFit="1" customWidth="1"/>
    <col min="5638" max="5638" width="9.140625" style="138"/>
    <col min="5639" max="5639" width="11.42578125" style="138" bestFit="1" customWidth="1"/>
    <col min="5640" max="5640" width="9.140625" style="138"/>
    <col min="5641" max="5641" width="11.42578125" style="138" bestFit="1" customWidth="1"/>
    <col min="5642" max="5642" width="9.140625" style="138"/>
    <col min="5643" max="5643" width="11.42578125" style="138" bestFit="1" customWidth="1"/>
    <col min="5644" max="5644" width="9.140625" style="138"/>
    <col min="5645" max="5645" width="11.42578125" style="138" bestFit="1" customWidth="1"/>
    <col min="5646" max="5888" width="9.140625" style="138"/>
    <col min="5889" max="5889" width="4.7109375" style="138" customWidth="1"/>
    <col min="5890" max="5890" width="23.5703125" style="138" customWidth="1"/>
    <col min="5891" max="5891" width="11.42578125" style="138" bestFit="1" customWidth="1"/>
    <col min="5892" max="5892" width="8.5703125" style="138" bestFit="1" customWidth="1"/>
    <col min="5893" max="5893" width="11.42578125" style="138" bestFit="1" customWidth="1"/>
    <col min="5894" max="5894" width="9.140625" style="138"/>
    <col min="5895" max="5895" width="11.42578125" style="138" bestFit="1" customWidth="1"/>
    <col min="5896" max="5896" width="9.140625" style="138"/>
    <col min="5897" max="5897" width="11.42578125" style="138" bestFit="1" customWidth="1"/>
    <col min="5898" max="5898" width="9.140625" style="138"/>
    <col min="5899" max="5899" width="11.42578125" style="138" bestFit="1" customWidth="1"/>
    <col min="5900" max="5900" width="9.140625" style="138"/>
    <col min="5901" max="5901" width="11.42578125" style="138" bestFit="1" customWidth="1"/>
    <col min="5902" max="6144" width="9.140625" style="138"/>
    <col min="6145" max="6145" width="4.7109375" style="138" customWidth="1"/>
    <col min="6146" max="6146" width="23.5703125" style="138" customWidth="1"/>
    <col min="6147" max="6147" width="11.42578125" style="138" bestFit="1" customWidth="1"/>
    <col min="6148" max="6148" width="8.5703125" style="138" bestFit="1" customWidth="1"/>
    <col min="6149" max="6149" width="11.42578125" style="138" bestFit="1" customWidth="1"/>
    <col min="6150" max="6150" width="9.140625" style="138"/>
    <col min="6151" max="6151" width="11.42578125" style="138" bestFit="1" customWidth="1"/>
    <col min="6152" max="6152" width="9.140625" style="138"/>
    <col min="6153" max="6153" width="11.42578125" style="138" bestFit="1" customWidth="1"/>
    <col min="6154" max="6154" width="9.140625" style="138"/>
    <col min="6155" max="6155" width="11.42578125" style="138" bestFit="1" customWidth="1"/>
    <col min="6156" max="6156" width="9.140625" style="138"/>
    <col min="6157" max="6157" width="11.42578125" style="138" bestFit="1" customWidth="1"/>
    <col min="6158" max="6400" width="9.140625" style="138"/>
    <col min="6401" max="6401" width="4.7109375" style="138" customWidth="1"/>
    <col min="6402" max="6402" width="23.5703125" style="138" customWidth="1"/>
    <col min="6403" max="6403" width="11.42578125" style="138" bestFit="1" customWidth="1"/>
    <col min="6404" max="6404" width="8.5703125" style="138" bestFit="1" customWidth="1"/>
    <col min="6405" max="6405" width="11.42578125" style="138" bestFit="1" customWidth="1"/>
    <col min="6406" max="6406" width="9.140625" style="138"/>
    <col min="6407" max="6407" width="11.42578125" style="138" bestFit="1" customWidth="1"/>
    <col min="6408" max="6408" width="9.140625" style="138"/>
    <col min="6409" max="6409" width="11.42578125" style="138" bestFit="1" customWidth="1"/>
    <col min="6410" max="6410" width="9.140625" style="138"/>
    <col min="6411" max="6411" width="11.42578125" style="138" bestFit="1" customWidth="1"/>
    <col min="6412" max="6412" width="9.140625" style="138"/>
    <col min="6413" max="6413" width="11.42578125" style="138" bestFit="1" customWidth="1"/>
    <col min="6414" max="6656" width="9.140625" style="138"/>
    <col min="6657" max="6657" width="4.7109375" style="138" customWidth="1"/>
    <col min="6658" max="6658" width="23.5703125" style="138" customWidth="1"/>
    <col min="6659" max="6659" width="11.42578125" style="138" bestFit="1" customWidth="1"/>
    <col min="6660" max="6660" width="8.5703125" style="138" bestFit="1" customWidth="1"/>
    <col min="6661" max="6661" width="11.42578125" style="138" bestFit="1" customWidth="1"/>
    <col min="6662" max="6662" width="9.140625" style="138"/>
    <col min="6663" max="6663" width="11.42578125" style="138" bestFit="1" customWidth="1"/>
    <col min="6664" max="6664" width="9.140625" style="138"/>
    <col min="6665" max="6665" width="11.42578125" style="138" bestFit="1" customWidth="1"/>
    <col min="6666" max="6666" width="9.140625" style="138"/>
    <col min="6667" max="6667" width="11.42578125" style="138" bestFit="1" customWidth="1"/>
    <col min="6668" max="6668" width="9.140625" style="138"/>
    <col min="6669" max="6669" width="11.42578125" style="138" bestFit="1" customWidth="1"/>
    <col min="6670" max="6912" width="9.140625" style="138"/>
    <col min="6913" max="6913" width="4.7109375" style="138" customWidth="1"/>
    <col min="6914" max="6914" width="23.5703125" style="138" customWidth="1"/>
    <col min="6915" max="6915" width="11.42578125" style="138" bestFit="1" customWidth="1"/>
    <col min="6916" max="6916" width="8.5703125" style="138" bestFit="1" customWidth="1"/>
    <col min="6917" max="6917" width="11.42578125" style="138" bestFit="1" customWidth="1"/>
    <col min="6918" max="6918" width="9.140625" style="138"/>
    <col min="6919" max="6919" width="11.42578125" style="138" bestFit="1" customWidth="1"/>
    <col min="6920" max="6920" width="9.140625" style="138"/>
    <col min="6921" max="6921" width="11.42578125" style="138" bestFit="1" customWidth="1"/>
    <col min="6922" max="6922" width="9.140625" style="138"/>
    <col min="6923" max="6923" width="11.42578125" style="138" bestFit="1" customWidth="1"/>
    <col min="6924" max="6924" width="9.140625" style="138"/>
    <col min="6925" max="6925" width="11.42578125" style="138" bestFit="1" customWidth="1"/>
    <col min="6926" max="7168" width="9.140625" style="138"/>
    <col min="7169" max="7169" width="4.7109375" style="138" customWidth="1"/>
    <col min="7170" max="7170" width="23.5703125" style="138" customWidth="1"/>
    <col min="7171" max="7171" width="11.42578125" style="138" bestFit="1" customWidth="1"/>
    <col min="7172" max="7172" width="8.5703125" style="138" bestFit="1" customWidth="1"/>
    <col min="7173" max="7173" width="11.42578125" style="138" bestFit="1" customWidth="1"/>
    <col min="7174" max="7174" width="9.140625" style="138"/>
    <col min="7175" max="7175" width="11.42578125" style="138" bestFit="1" customWidth="1"/>
    <col min="7176" max="7176" width="9.140625" style="138"/>
    <col min="7177" max="7177" width="11.42578125" style="138" bestFit="1" customWidth="1"/>
    <col min="7178" max="7178" width="9.140625" style="138"/>
    <col min="7179" max="7179" width="11.42578125" style="138" bestFit="1" customWidth="1"/>
    <col min="7180" max="7180" width="9.140625" style="138"/>
    <col min="7181" max="7181" width="11.42578125" style="138" bestFit="1" customWidth="1"/>
    <col min="7182" max="7424" width="9.140625" style="138"/>
    <col min="7425" max="7425" width="4.7109375" style="138" customWidth="1"/>
    <col min="7426" max="7426" width="23.5703125" style="138" customWidth="1"/>
    <col min="7427" max="7427" width="11.42578125" style="138" bestFit="1" customWidth="1"/>
    <col min="7428" max="7428" width="8.5703125" style="138" bestFit="1" customWidth="1"/>
    <col min="7429" max="7429" width="11.42578125" style="138" bestFit="1" customWidth="1"/>
    <col min="7430" max="7430" width="9.140625" style="138"/>
    <col min="7431" max="7431" width="11.42578125" style="138" bestFit="1" customWidth="1"/>
    <col min="7432" max="7432" width="9.140625" style="138"/>
    <col min="7433" max="7433" width="11.42578125" style="138" bestFit="1" customWidth="1"/>
    <col min="7434" max="7434" width="9.140625" style="138"/>
    <col min="7435" max="7435" width="11.42578125" style="138" bestFit="1" customWidth="1"/>
    <col min="7436" max="7436" width="9.140625" style="138"/>
    <col min="7437" max="7437" width="11.42578125" style="138" bestFit="1" customWidth="1"/>
    <col min="7438" max="7680" width="9.140625" style="138"/>
    <col min="7681" max="7681" width="4.7109375" style="138" customWidth="1"/>
    <col min="7682" max="7682" width="23.5703125" style="138" customWidth="1"/>
    <col min="7683" max="7683" width="11.42578125" style="138" bestFit="1" customWidth="1"/>
    <col min="7684" max="7684" width="8.5703125" style="138" bestFit="1" customWidth="1"/>
    <col min="7685" max="7685" width="11.42578125" style="138" bestFit="1" customWidth="1"/>
    <col min="7686" max="7686" width="9.140625" style="138"/>
    <col min="7687" max="7687" width="11.42578125" style="138" bestFit="1" customWidth="1"/>
    <col min="7688" max="7688" width="9.140625" style="138"/>
    <col min="7689" max="7689" width="11.42578125" style="138" bestFit="1" customWidth="1"/>
    <col min="7690" max="7690" width="9.140625" style="138"/>
    <col min="7691" max="7691" width="11.42578125" style="138" bestFit="1" customWidth="1"/>
    <col min="7692" max="7692" width="9.140625" style="138"/>
    <col min="7693" max="7693" width="11.42578125" style="138" bestFit="1" customWidth="1"/>
    <col min="7694" max="7936" width="9.140625" style="138"/>
    <col min="7937" max="7937" width="4.7109375" style="138" customWidth="1"/>
    <col min="7938" max="7938" width="23.5703125" style="138" customWidth="1"/>
    <col min="7939" max="7939" width="11.42578125" style="138" bestFit="1" customWidth="1"/>
    <col min="7940" max="7940" width="8.5703125" style="138" bestFit="1" customWidth="1"/>
    <col min="7941" max="7941" width="11.42578125" style="138" bestFit="1" customWidth="1"/>
    <col min="7942" max="7942" width="9.140625" style="138"/>
    <col min="7943" max="7943" width="11.42578125" style="138" bestFit="1" customWidth="1"/>
    <col min="7944" max="7944" width="9.140625" style="138"/>
    <col min="7945" max="7945" width="11.42578125" style="138" bestFit="1" customWidth="1"/>
    <col min="7946" max="7946" width="9.140625" style="138"/>
    <col min="7947" max="7947" width="11.42578125" style="138" bestFit="1" customWidth="1"/>
    <col min="7948" max="7948" width="9.140625" style="138"/>
    <col min="7949" max="7949" width="11.42578125" style="138" bestFit="1" customWidth="1"/>
    <col min="7950" max="8192" width="9.140625" style="138"/>
    <col min="8193" max="8193" width="4.7109375" style="138" customWidth="1"/>
    <col min="8194" max="8194" width="23.5703125" style="138" customWidth="1"/>
    <col min="8195" max="8195" width="11.42578125" style="138" bestFit="1" customWidth="1"/>
    <col min="8196" max="8196" width="8.5703125" style="138" bestFit="1" customWidth="1"/>
    <col min="8197" max="8197" width="11.42578125" style="138" bestFit="1" customWidth="1"/>
    <col min="8198" max="8198" width="9.140625" style="138"/>
    <col min="8199" max="8199" width="11.42578125" style="138" bestFit="1" customWidth="1"/>
    <col min="8200" max="8200" width="9.140625" style="138"/>
    <col min="8201" max="8201" width="11.42578125" style="138" bestFit="1" customWidth="1"/>
    <col min="8202" max="8202" width="9.140625" style="138"/>
    <col min="8203" max="8203" width="11.42578125" style="138" bestFit="1" customWidth="1"/>
    <col min="8204" max="8204" width="9.140625" style="138"/>
    <col min="8205" max="8205" width="11.42578125" style="138" bestFit="1" customWidth="1"/>
    <col min="8206" max="8448" width="9.140625" style="138"/>
    <col min="8449" max="8449" width="4.7109375" style="138" customWidth="1"/>
    <col min="8450" max="8450" width="23.5703125" style="138" customWidth="1"/>
    <col min="8451" max="8451" width="11.42578125" style="138" bestFit="1" customWidth="1"/>
    <col min="8452" max="8452" width="8.5703125" style="138" bestFit="1" customWidth="1"/>
    <col min="8453" max="8453" width="11.42578125" style="138" bestFit="1" customWidth="1"/>
    <col min="8454" max="8454" width="9.140625" style="138"/>
    <col min="8455" max="8455" width="11.42578125" style="138" bestFit="1" customWidth="1"/>
    <col min="8456" max="8456" width="9.140625" style="138"/>
    <col min="8457" max="8457" width="11.42578125" style="138" bestFit="1" customWidth="1"/>
    <col min="8458" max="8458" width="9.140625" style="138"/>
    <col min="8459" max="8459" width="11.42578125" style="138" bestFit="1" customWidth="1"/>
    <col min="8460" max="8460" width="9.140625" style="138"/>
    <col min="8461" max="8461" width="11.42578125" style="138" bestFit="1" customWidth="1"/>
    <col min="8462" max="8704" width="9.140625" style="138"/>
    <col min="8705" max="8705" width="4.7109375" style="138" customWidth="1"/>
    <col min="8706" max="8706" width="23.5703125" style="138" customWidth="1"/>
    <col min="8707" max="8707" width="11.42578125" style="138" bestFit="1" customWidth="1"/>
    <col min="8708" max="8708" width="8.5703125" style="138" bestFit="1" customWidth="1"/>
    <col min="8709" max="8709" width="11.42578125" style="138" bestFit="1" customWidth="1"/>
    <col min="8710" max="8710" width="9.140625" style="138"/>
    <col min="8711" max="8711" width="11.42578125" style="138" bestFit="1" customWidth="1"/>
    <col min="8712" max="8712" width="9.140625" style="138"/>
    <col min="8713" max="8713" width="11.42578125" style="138" bestFit="1" customWidth="1"/>
    <col min="8714" max="8714" width="9.140625" style="138"/>
    <col min="8715" max="8715" width="11.42578125" style="138" bestFit="1" customWidth="1"/>
    <col min="8716" max="8716" width="9.140625" style="138"/>
    <col min="8717" max="8717" width="11.42578125" style="138" bestFit="1" customWidth="1"/>
    <col min="8718" max="8960" width="9.140625" style="138"/>
    <col min="8961" max="8961" width="4.7109375" style="138" customWidth="1"/>
    <col min="8962" max="8962" width="23.5703125" style="138" customWidth="1"/>
    <col min="8963" max="8963" width="11.42578125" style="138" bestFit="1" customWidth="1"/>
    <col min="8964" max="8964" width="8.5703125" style="138" bestFit="1" customWidth="1"/>
    <col min="8965" max="8965" width="11.42578125" style="138" bestFit="1" customWidth="1"/>
    <col min="8966" max="8966" width="9.140625" style="138"/>
    <col min="8967" max="8967" width="11.42578125" style="138" bestFit="1" customWidth="1"/>
    <col min="8968" max="8968" width="9.140625" style="138"/>
    <col min="8969" max="8969" width="11.42578125" style="138" bestFit="1" customWidth="1"/>
    <col min="8970" max="8970" width="9.140625" style="138"/>
    <col min="8971" max="8971" width="11.42578125" style="138" bestFit="1" customWidth="1"/>
    <col min="8972" max="8972" width="9.140625" style="138"/>
    <col min="8973" max="8973" width="11.42578125" style="138" bestFit="1" customWidth="1"/>
    <col min="8974" max="9216" width="9.140625" style="138"/>
    <col min="9217" max="9217" width="4.7109375" style="138" customWidth="1"/>
    <col min="9218" max="9218" width="23.5703125" style="138" customWidth="1"/>
    <col min="9219" max="9219" width="11.42578125" style="138" bestFit="1" customWidth="1"/>
    <col min="9220" max="9220" width="8.5703125" style="138" bestFit="1" customWidth="1"/>
    <col min="9221" max="9221" width="11.42578125" style="138" bestFit="1" customWidth="1"/>
    <col min="9222" max="9222" width="9.140625" style="138"/>
    <col min="9223" max="9223" width="11.42578125" style="138" bestFit="1" customWidth="1"/>
    <col min="9224" max="9224" width="9.140625" style="138"/>
    <col min="9225" max="9225" width="11.42578125" style="138" bestFit="1" customWidth="1"/>
    <col min="9226" max="9226" width="9.140625" style="138"/>
    <col min="9227" max="9227" width="11.42578125" style="138" bestFit="1" customWidth="1"/>
    <col min="9228" max="9228" width="9.140625" style="138"/>
    <col min="9229" max="9229" width="11.42578125" style="138" bestFit="1" customWidth="1"/>
    <col min="9230" max="9472" width="9.140625" style="138"/>
    <col min="9473" max="9473" width="4.7109375" style="138" customWidth="1"/>
    <col min="9474" max="9474" width="23.5703125" style="138" customWidth="1"/>
    <col min="9475" max="9475" width="11.42578125" style="138" bestFit="1" customWidth="1"/>
    <col min="9476" max="9476" width="8.5703125" style="138" bestFit="1" customWidth="1"/>
    <col min="9477" max="9477" width="11.42578125" style="138" bestFit="1" customWidth="1"/>
    <col min="9478" max="9478" width="9.140625" style="138"/>
    <col min="9479" max="9479" width="11.42578125" style="138" bestFit="1" customWidth="1"/>
    <col min="9480" max="9480" width="9.140625" style="138"/>
    <col min="9481" max="9481" width="11.42578125" style="138" bestFit="1" customWidth="1"/>
    <col min="9482" max="9482" width="9.140625" style="138"/>
    <col min="9483" max="9483" width="11.42578125" style="138" bestFit="1" customWidth="1"/>
    <col min="9484" max="9484" width="9.140625" style="138"/>
    <col min="9485" max="9485" width="11.42578125" style="138" bestFit="1" customWidth="1"/>
    <col min="9486" max="9728" width="9.140625" style="138"/>
    <col min="9729" max="9729" width="4.7109375" style="138" customWidth="1"/>
    <col min="9730" max="9730" width="23.5703125" style="138" customWidth="1"/>
    <col min="9731" max="9731" width="11.42578125" style="138" bestFit="1" customWidth="1"/>
    <col min="9732" max="9732" width="8.5703125" style="138" bestFit="1" customWidth="1"/>
    <col min="9733" max="9733" width="11.42578125" style="138" bestFit="1" customWidth="1"/>
    <col min="9734" max="9734" width="9.140625" style="138"/>
    <col min="9735" max="9735" width="11.42578125" style="138" bestFit="1" customWidth="1"/>
    <col min="9736" max="9736" width="9.140625" style="138"/>
    <col min="9737" max="9737" width="11.42578125" style="138" bestFit="1" customWidth="1"/>
    <col min="9738" max="9738" width="9.140625" style="138"/>
    <col min="9739" max="9739" width="11.42578125" style="138" bestFit="1" customWidth="1"/>
    <col min="9740" max="9740" width="9.140625" style="138"/>
    <col min="9741" max="9741" width="11.42578125" style="138" bestFit="1" customWidth="1"/>
    <col min="9742" max="9984" width="9.140625" style="138"/>
    <col min="9985" max="9985" width="4.7109375" style="138" customWidth="1"/>
    <col min="9986" max="9986" width="23.5703125" style="138" customWidth="1"/>
    <col min="9987" max="9987" width="11.42578125" style="138" bestFit="1" customWidth="1"/>
    <col min="9988" max="9988" width="8.5703125" style="138" bestFit="1" customWidth="1"/>
    <col min="9989" max="9989" width="11.42578125" style="138" bestFit="1" customWidth="1"/>
    <col min="9990" max="9990" width="9.140625" style="138"/>
    <col min="9991" max="9991" width="11.42578125" style="138" bestFit="1" customWidth="1"/>
    <col min="9992" max="9992" width="9.140625" style="138"/>
    <col min="9993" max="9993" width="11.42578125" style="138" bestFit="1" customWidth="1"/>
    <col min="9994" max="9994" width="9.140625" style="138"/>
    <col min="9995" max="9995" width="11.42578125" style="138" bestFit="1" customWidth="1"/>
    <col min="9996" max="9996" width="9.140625" style="138"/>
    <col min="9997" max="9997" width="11.42578125" style="138" bestFit="1" customWidth="1"/>
    <col min="9998" max="10240" width="9.140625" style="138"/>
    <col min="10241" max="10241" width="4.7109375" style="138" customWidth="1"/>
    <col min="10242" max="10242" width="23.5703125" style="138" customWidth="1"/>
    <col min="10243" max="10243" width="11.42578125" style="138" bestFit="1" customWidth="1"/>
    <col min="10244" max="10244" width="8.5703125" style="138" bestFit="1" customWidth="1"/>
    <col min="10245" max="10245" width="11.42578125" style="138" bestFit="1" customWidth="1"/>
    <col min="10246" max="10246" width="9.140625" style="138"/>
    <col min="10247" max="10247" width="11.42578125" style="138" bestFit="1" customWidth="1"/>
    <col min="10248" max="10248" width="9.140625" style="138"/>
    <col min="10249" max="10249" width="11.42578125" style="138" bestFit="1" customWidth="1"/>
    <col min="10250" max="10250" width="9.140625" style="138"/>
    <col min="10251" max="10251" width="11.42578125" style="138" bestFit="1" customWidth="1"/>
    <col min="10252" max="10252" width="9.140625" style="138"/>
    <col min="10253" max="10253" width="11.42578125" style="138" bestFit="1" customWidth="1"/>
    <col min="10254" max="10496" width="9.140625" style="138"/>
    <col min="10497" max="10497" width="4.7109375" style="138" customWidth="1"/>
    <col min="10498" max="10498" width="23.5703125" style="138" customWidth="1"/>
    <col min="10499" max="10499" width="11.42578125" style="138" bestFit="1" customWidth="1"/>
    <col min="10500" max="10500" width="8.5703125" style="138" bestFit="1" customWidth="1"/>
    <col min="10501" max="10501" width="11.42578125" style="138" bestFit="1" customWidth="1"/>
    <col min="10502" max="10502" width="9.140625" style="138"/>
    <col min="10503" max="10503" width="11.42578125" style="138" bestFit="1" customWidth="1"/>
    <col min="10504" max="10504" width="9.140625" style="138"/>
    <col min="10505" max="10505" width="11.42578125" style="138" bestFit="1" customWidth="1"/>
    <col min="10506" max="10506" width="9.140625" style="138"/>
    <col min="10507" max="10507" width="11.42578125" style="138" bestFit="1" customWidth="1"/>
    <col min="10508" max="10508" width="9.140625" style="138"/>
    <col min="10509" max="10509" width="11.42578125" style="138" bestFit="1" customWidth="1"/>
    <col min="10510" max="10752" width="9.140625" style="138"/>
    <col min="10753" max="10753" width="4.7109375" style="138" customWidth="1"/>
    <col min="10754" max="10754" width="23.5703125" style="138" customWidth="1"/>
    <col min="10755" max="10755" width="11.42578125" style="138" bestFit="1" customWidth="1"/>
    <col min="10756" max="10756" width="8.5703125" style="138" bestFit="1" customWidth="1"/>
    <col min="10757" max="10757" width="11.42578125" style="138" bestFit="1" customWidth="1"/>
    <col min="10758" max="10758" width="9.140625" style="138"/>
    <col min="10759" max="10759" width="11.42578125" style="138" bestFit="1" customWidth="1"/>
    <col min="10760" max="10760" width="9.140625" style="138"/>
    <col min="10761" max="10761" width="11.42578125" style="138" bestFit="1" customWidth="1"/>
    <col min="10762" max="10762" width="9.140625" style="138"/>
    <col min="10763" max="10763" width="11.42578125" style="138" bestFit="1" customWidth="1"/>
    <col min="10764" max="10764" width="9.140625" style="138"/>
    <col min="10765" max="10765" width="11.42578125" style="138" bestFit="1" customWidth="1"/>
    <col min="10766" max="11008" width="9.140625" style="138"/>
    <col min="11009" max="11009" width="4.7109375" style="138" customWidth="1"/>
    <col min="11010" max="11010" width="23.5703125" style="138" customWidth="1"/>
    <col min="11011" max="11011" width="11.42578125" style="138" bestFit="1" customWidth="1"/>
    <col min="11012" max="11012" width="8.5703125" style="138" bestFit="1" customWidth="1"/>
    <col min="11013" max="11013" width="11.42578125" style="138" bestFit="1" customWidth="1"/>
    <col min="11014" max="11014" width="9.140625" style="138"/>
    <col min="11015" max="11015" width="11.42578125" style="138" bestFit="1" customWidth="1"/>
    <col min="11016" max="11016" width="9.140625" style="138"/>
    <col min="11017" max="11017" width="11.42578125" style="138" bestFit="1" customWidth="1"/>
    <col min="11018" max="11018" width="9.140625" style="138"/>
    <col min="11019" max="11019" width="11.42578125" style="138" bestFit="1" customWidth="1"/>
    <col min="11020" max="11020" width="9.140625" style="138"/>
    <col min="11021" max="11021" width="11.42578125" style="138" bestFit="1" customWidth="1"/>
    <col min="11022" max="11264" width="9.140625" style="138"/>
    <col min="11265" max="11265" width="4.7109375" style="138" customWidth="1"/>
    <col min="11266" max="11266" width="23.5703125" style="138" customWidth="1"/>
    <col min="11267" max="11267" width="11.42578125" style="138" bestFit="1" customWidth="1"/>
    <col min="11268" max="11268" width="8.5703125" style="138" bestFit="1" customWidth="1"/>
    <col min="11269" max="11269" width="11.42578125" style="138" bestFit="1" customWidth="1"/>
    <col min="11270" max="11270" width="9.140625" style="138"/>
    <col min="11271" max="11271" width="11.42578125" style="138" bestFit="1" customWidth="1"/>
    <col min="11272" max="11272" width="9.140625" style="138"/>
    <col min="11273" max="11273" width="11.42578125" style="138" bestFit="1" customWidth="1"/>
    <col min="11274" max="11274" width="9.140625" style="138"/>
    <col min="11275" max="11275" width="11.42578125" style="138" bestFit="1" customWidth="1"/>
    <col min="11276" max="11276" width="9.140625" style="138"/>
    <col min="11277" max="11277" width="11.42578125" style="138" bestFit="1" customWidth="1"/>
    <col min="11278" max="11520" width="9.140625" style="138"/>
    <col min="11521" max="11521" width="4.7109375" style="138" customWidth="1"/>
    <col min="11522" max="11522" width="23.5703125" style="138" customWidth="1"/>
    <col min="11523" max="11523" width="11.42578125" style="138" bestFit="1" customWidth="1"/>
    <col min="11524" max="11524" width="8.5703125" style="138" bestFit="1" customWidth="1"/>
    <col min="11525" max="11525" width="11.42578125" style="138" bestFit="1" customWidth="1"/>
    <col min="11526" max="11526" width="9.140625" style="138"/>
    <col min="11527" max="11527" width="11.42578125" style="138" bestFit="1" customWidth="1"/>
    <col min="11528" max="11528" width="9.140625" style="138"/>
    <col min="11529" max="11529" width="11.42578125" style="138" bestFit="1" customWidth="1"/>
    <col min="11530" max="11530" width="9.140625" style="138"/>
    <col min="11531" max="11531" width="11.42578125" style="138" bestFit="1" customWidth="1"/>
    <col min="11532" max="11532" width="9.140625" style="138"/>
    <col min="11533" max="11533" width="11.42578125" style="138" bestFit="1" customWidth="1"/>
    <col min="11534" max="11776" width="9.140625" style="138"/>
    <col min="11777" max="11777" width="4.7109375" style="138" customWidth="1"/>
    <col min="11778" max="11778" width="23.5703125" style="138" customWidth="1"/>
    <col min="11779" max="11779" width="11.42578125" style="138" bestFit="1" customWidth="1"/>
    <col min="11780" max="11780" width="8.5703125" style="138" bestFit="1" customWidth="1"/>
    <col min="11781" max="11781" width="11.42578125" style="138" bestFit="1" customWidth="1"/>
    <col min="11782" max="11782" width="9.140625" style="138"/>
    <col min="11783" max="11783" width="11.42578125" style="138" bestFit="1" customWidth="1"/>
    <col min="11784" max="11784" width="9.140625" style="138"/>
    <col min="11785" max="11785" width="11.42578125" style="138" bestFit="1" customWidth="1"/>
    <col min="11786" max="11786" width="9.140625" style="138"/>
    <col min="11787" max="11787" width="11.42578125" style="138" bestFit="1" customWidth="1"/>
    <col min="11788" max="11788" width="9.140625" style="138"/>
    <col min="11789" max="11789" width="11.42578125" style="138" bestFit="1" customWidth="1"/>
    <col min="11790" max="12032" width="9.140625" style="138"/>
    <col min="12033" max="12033" width="4.7109375" style="138" customWidth="1"/>
    <col min="12034" max="12034" width="23.5703125" style="138" customWidth="1"/>
    <col min="12035" max="12035" width="11.42578125" style="138" bestFit="1" customWidth="1"/>
    <col min="12036" max="12036" width="8.5703125" style="138" bestFit="1" customWidth="1"/>
    <col min="12037" max="12037" width="11.42578125" style="138" bestFit="1" customWidth="1"/>
    <col min="12038" max="12038" width="9.140625" style="138"/>
    <col min="12039" max="12039" width="11.42578125" style="138" bestFit="1" customWidth="1"/>
    <col min="12040" max="12040" width="9.140625" style="138"/>
    <col min="12041" max="12041" width="11.42578125" style="138" bestFit="1" customWidth="1"/>
    <col min="12042" max="12042" width="9.140625" style="138"/>
    <col min="12043" max="12043" width="11.42578125" style="138" bestFit="1" customWidth="1"/>
    <col min="12044" max="12044" width="9.140625" style="138"/>
    <col min="12045" max="12045" width="11.42578125" style="138" bestFit="1" customWidth="1"/>
    <col min="12046" max="12288" width="9.140625" style="138"/>
    <col min="12289" max="12289" width="4.7109375" style="138" customWidth="1"/>
    <col min="12290" max="12290" width="23.5703125" style="138" customWidth="1"/>
    <col min="12291" max="12291" width="11.42578125" style="138" bestFit="1" customWidth="1"/>
    <col min="12292" max="12292" width="8.5703125" style="138" bestFit="1" customWidth="1"/>
    <col min="12293" max="12293" width="11.42578125" style="138" bestFit="1" customWidth="1"/>
    <col min="12294" max="12294" width="9.140625" style="138"/>
    <col min="12295" max="12295" width="11.42578125" style="138" bestFit="1" customWidth="1"/>
    <col min="12296" max="12296" width="9.140625" style="138"/>
    <col min="12297" max="12297" width="11.42578125" style="138" bestFit="1" customWidth="1"/>
    <col min="12298" max="12298" width="9.140625" style="138"/>
    <col min="12299" max="12299" width="11.42578125" style="138" bestFit="1" customWidth="1"/>
    <col min="12300" max="12300" width="9.140625" style="138"/>
    <col min="12301" max="12301" width="11.42578125" style="138" bestFit="1" customWidth="1"/>
    <col min="12302" max="12544" width="9.140625" style="138"/>
    <col min="12545" max="12545" width="4.7109375" style="138" customWidth="1"/>
    <col min="12546" max="12546" width="23.5703125" style="138" customWidth="1"/>
    <col min="12547" max="12547" width="11.42578125" style="138" bestFit="1" customWidth="1"/>
    <col min="12548" max="12548" width="8.5703125" style="138" bestFit="1" customWidth="1"/>
    <col min="12549" max="12549" width="11.42578125" style="138" bestFit="1" customWidth="1"/>
    <col min="12550" max="12550" width="9.140625" style="138"/>
    <col min="12551" max="12551" width="11.42578125" style="138" bestFit="1" customWidth="1"/>
    <col min="12552" max="12552" width="9.140625" style="138"/>
    <col min="12553" max="12553" width="11.42578125" style="138" bestFit="1" customWidth="1"/>
    <col min="12554" max="12554" width="9.140625" style="138"/>
    <col min="12555" max="12555" width="11.42578125" style="138" bestFit="1" customWidth="1"/>
    <col min="12556" max="12556" width="9.140625" style="138"/>
    <col min="12557" max="12557" width="11.42578125" style="138" bestFit="1" customWidth="1"/>
    <col min="12558" max="12800" width="9.140625" style="138"/>
    <col min="12801" max="12801" width="4.7109375" style="138" customWidth="1"/>
    <col min="12802" max="12802" width="23.5703125" style="138" customWidth="1"/>
    <col min="12803" max="12803" width="11.42578125" style="138" bestFit="1" customWidth="1"/>
    <col min="12804" max="12804" width="8.5703125" style="138" bestFit="1" customWidth="1"/>
    <col min="12805" max="12805" width="11.42578125" style="138" bestFit="1" customWidth="1"/>
    <col min="12806" max="12806" width="9.140625" style="138"/>
    <col min="12807" max="12807" width="11.42578125" style="138" bestFit="1" customWidth="1"/>
    <col min="12808" max="12808" width="9.140625" style="138"/>
    <col min="12809" max="12809" width="11.42578125" style="138" bestFit="1" customWidth="1"/>
    <col min="12810" max="12810" width="9.140625" style="138"/>
    <col min="12811" max="12811" width="11.42578125" style="138" bestFit="1" customWidth="1"/>
    <col min="12812" max="12812" width="9.140625" style="138"/>
    <col min="12813" max="12813" width="11.42578125" style="138" bestFit="1" customWidth="1"/>
    <col min="12814" max="13056" width="9.140625" style="138"/>
    <col min="13057" max="13057" width="4.7109375" style="138" customWidth="1"/>
    <col min="13058" max="13058" width="23.5703125" style="138" customWidth="1"/>
    <col min="13059" max="13059" width="11.42578125" style="138" bestFit="1" customWidth="1"/>
    <col min="13060" max="13060" width="8.5703125" style="138" bestFit="1" customWidth="1"/>
    <col min="13061" max="13061" width="11.42578125" style="138" bestFit="1" customWidth="1"/>
    <col min="13062" max="13062" width="9.140625" style="138"/>
    <col min="13063" max="13063" width="11.42578125" style="138" bestFit="1" customWidth="1"/>
    <col min="13064" max="13064" width="9.140625" style="138"/>
    <col min="13065" max="13065" width="11.42578125" style="138" bestFit="1" customWidth="1"/>
    <col min="13066" max="13066" width="9.140625" style="138"/>
    <col min="13067" max="13067" width="11.42578125" style="138" bestFit="1" customWidth="1"/>
    <col min="13068" max="13068" width="9.140625" style="138"/>
    <col min="13069" max="13069" width="11.42578125" style="138" bestFit="1" customWidth="1"/>
    <col min="13070" max="13312" width="9.140625" style="138"/>
    <col min="13313" max="13313" width="4.7109375" style="138" customWidth="1"/>
    <col min="13314" max="13314" width="23.5703125" style="138" customWidth="1"/>
    <col min="13315" max="13315" width="11.42578125" style="138" bestFit="1" customWidth="1"/>
    <col min="13316" max="13316" width="8.5703125" style="138" bestFit="1" customWidth="1"/>
    <col min="13317" max="13317" width="11.42578125" style="138" bestFit="1" customWidth="1"/>
    <col min="13318" max="13318" width="9.140625" style="138"/>
    <col min="13319" max="13319" width="11.42578125" style="138" bestFit="1" customWidth="1"/>
    <col min="13320" max="13320" width="9.140625" style="138"/>
    <col min="13321" max="13321" width="11.42578125" style="138" bestFit="1" customWidth="1"/>
    <col min="13322" max="13322" width="9.140625" style="138"/>
    <col min="13323" max="13323" width="11.42578125" style="138" bestFit="1" customWidth="1"/>
    <col min="13324" max="13324" width="9.140625" style="138"/>
    <col min="13325" max="13325" width="11.42578125" style="138" bestFit="1" customWidth="1"/>
    <col min="13326" max="13568" width="9.140625" style="138"/>
    <col min="13569" max="13569" width="4.7109375" style="138" customWidth="1"/>
    <col min="13570" max="13570" width="23.5703125" style="138" customWidth="1"/>
    <col min="13571" max="13571" width="11.42578125" style="138" bestFit="1" customWidth="1"/>
    <col min="13572" max="13572" width="8.5703125" style="138" bestFit="1" customWidth="1"/>
    <col min="13573" max="13573" width="11.42578125" style="138" bestFit="1" customWidth="1"/>
    <col min="13574" max="13574" width="9.140625" style="138"/>
    <col min="13575" max="13575" width="11.42578125" style="138" bestFit="1" customWidth="1"/>
    <col min="13576" max="13576" width="9.140625" style="138"/>
    <col min="13577" max="13577" width="11.42578125" style="138" bestFit="1" customWidth="1"/>
    <col min="13578" max="13578" width="9.140625" style="138"/>
    <col min="13579" max="13579" width="11.42578125" style="138" bestFit="1" customWidth="1"/>
    <col min="13580" max="13580" width="9.140625" style="138"/>
    <col min="13581" max="13581" width="11.42578125" style="138" bestFit="1" customWidth="1"/>
    <col min="13582" max="13824" width="9.140625" style="138"/>
    <col min="13825" max="13825" width="4.7109375" style="138" customWidth="1"/>
    <col min="13826" max="13826" width="23.5703125" style="138" customWidth="1"/>
    <col min="13827" max="13827" width="11.42578125" style="138" bestFit="1" customWidth="1"/>
    <col min="13828" max="13828" width="8.5703125" style="138" bestFit="1" customWidth="1"/>
    <col min="13829" max="13829" width="11.42578125" style="138" bestFit="1" customWidth="1"/>
    <col min="13830" max="13830" width="9.140625" style="138"/>
    <col min="13831" max="13831" width="11.42578125" style="138" bestFit="1" customWidth="1"/>
    <col min="13832" max="13832" width="9.140625" style="138"/>
    <col min="13833" max="13833" width="11.42578125" style="138" bestFit="1" customWidth="1"/>
    <col min="13834" max="13834" width="9.140625" style="138"/>
    <col min="13835" max="13835" width="11.42578125" style="138" bestFit="1" customWidth="1"/>
    <col min="13836" max="13836" width="9.140625" style="138"/>
    <col min="13837" max="13837" width="11.42578125" style="138" bestFit="1" customWidth="1"/>
    <col min="13838" max="14080" width="9.140625" style="138"/>
    <col min="14081" max="14081" width="4.7109375" style="138" customWidth="1"/>
    <col min="14082" max="14082" width="23.5703125" style="138" customWidth="1"/>
    <col min="14083" max="14083" width="11.42578125" style="138" bestFit="1" customWidth="1"/>
    <col min="14084" max="14084" width="8.5703125" style="138" bestFit="1" customWidth="1"/>
    <col min="14085" max="14085" width="11.42578125" style="138" bestFit="1" customWidth="1"/>
    <col min="14086" max="14086" width="9.140625" style="138"/>
    <col min="14087" max="14087" width="11.42578125" style="138" bestFit="1" customWidth="1"/>
    <col min="14088" max="14088" width="9.140625" style="138"/>
    <col min="14089" max="14089" width="11.42578125" style="138" bestFit="1" customWidth="1"/>
    <col min="14090" max="14090" width="9.140625" style="138"/>
    <col min="14091" max="14091" width="11.42578125" style="138" bestFit="1" customWidth="1"/>
    <col min="14092" max="14092" width="9.140625" style="138"/>
    <col min="14093" max="14093" width="11.42578125" style="138" bestFit="1" customWidth="1"/>
    <col min="14094" max="14336" width="9.140625" style="138"/>
    <col min="14337" max="14337" width="4.7109375" style="138" customWidth="1"/>
    <col min="14338" max="14338" width="23.5703125" style="138" customWidth="1"/>
    <col min="14339" max="14339" width="11.42578125" style="138" bestFit="1" customWidth="1"/>
    <col min="14340" max="14340" width="8.5703125" style="138" bestFit="1" customWidth="1"/>
    <col min="14341" max="14341" width="11.42578125" style="138" bestFit="1" customWidth="1"/>
    <col min="14342" max="14342" width="9.140625" style="138"/>
    <col min="14343" max="14343" width="11.42578125" style="138" bestFit="1" customWidth="1"/>
    <col min="14344" max="14344" width="9.140625" style="138"/>
    <col min="14345" max="14345" width="11.42578125" style="138" bestFit="1" customWidth="1"/>
    <col min="14346" max="14346" width="9.140625" style="138"/>
    <col min="14347" max="14347" width="11.42578125" style="138" bestFit="1" customWidth="1"/>
    <col min="14348" max="14348" width="9.140625" style="138"/>
    <col min="14349" max="14349" width="11.42578125" style="138" bestFit="1" customWidth="1"/>
    <col min="14350" max="14592" width="9.140625" style="138"/>
    <col min="14593" max="14593" width="4.7109375" style="138" customWidth="1"/>
    <col min="14594" max="14594" width="23.5703125" style="138" customWidth="1"/>
    <col min="14595" max="14595" width="11.42578125" style="138" bestFit="1" customWidth="1"/>
    <col min="14596" max="14596" width="8.5703125" style="138" bestFit="1" customWidth="1"/>
    <col min="14597" max="14597" width="11.42578125" style="138" bestFit="1" customWidth="1"/>
    <col min="14598" max="14598" width="9.140625" style="138"/>
    <col min="14599" max="14599" width="11.42578125" style="138" bestFit="1" customWidth="1"/>
    <col min="14600" max="14600" width="9.140625" style="138"/>
    <col min="14601" max="14601" width="11.42578125" style="138" bestFit="1" customWidth="1"/>
    <col min="14602" max="14602" width="9.140625" style="138"/>
    <col min="14603" max="14603" width="11.42578125" style="138" bestFit="1" customWidth="1"/>
    <col min="14604" max="14604" width="9.140625" style="138"/>
    <col min="14605" max="14605" width="11.42578125" style="138" bestFit="1" customWidth="1"/>
    <col min="14606" max="14848" width="9.140625" style="138"/>
    <col min="14849" max="14849" width="4.7109375" style="138" customWidth="1"/>
    <col min="14850" max="14850" width="23.5703125" style="138" customWidth="1"/>
    <col min="14851" max="14851" width="11.42578125" style="138" bestFit="1" customWidth="1"/>
    <col min="14852" max="14852" width="8.5703125" style="138" bestFit="1" customWidth="1"/>
    <col min="14853" max="14853" width="11.42578125" style="138" bestFit="1" customWidth="1"/>
    <col min="14854" max="14854" width="9.140625" style="138"/>
    <col min="14855" max="14855" width="11.42578125" style="138" bestFit="1" customWidth="1"/>
    <col min="14856" max="14856" width="9.140625" style="138"/>
    <col min="14857" max="14857" width="11.42578125" style="138" bestFit="1" customWidth="1"/>
    <col min="14858" max="14858" width="9.140625" style="138"/>
    <col min="14859" max="14859" width="11.42578125" style="138" bestFit="1" customWidth="1"/>
    <col min="14860" max="14860" width="9.140625" style="138"/>
    <col min="14861" max="14861" width="11.42578125" style="138" bestFit="1" customWidth="1"/>
    <col min="14862" max="15104" width="9.140625" style="138"/>
    <col min="15105" max="15105" width="4.7109375" style="138" customWidth="1"/>
    <col min="15106" max="15106" width="23.5703125" style="138" customWidth="1"/>
    <col min="15107" max="15107" width="11.42578125" style="138" bestFit="1" customWidth="1"/>
    <col min="15108" max="15108" width="8.5703125" style="138" bestFit="1" customWidth="1"/>
    <col min="15109" max="15109" width="11.42578125" style="138" bestFit="1" customWidth="1"/>
    <col min="15110" max="15110" width="9.140625" style="138"/>
    <col min="15111" max="15111" width="11.42578125" style="138" bestFit="1" customWidth="1"/>
    <col min="15112" max="15112" width="9.140625" style="138"/>
    <col min="15113" max="15113" width="11.42578125" style="138" bestFit="1" customWidth="1"/>
    <col min="15114" max="15114" width="9.140625" style="138"/>
    <col min="15115" max="15115" width="11.42578125" style="138" bestFit="1" customWidth="1"/>
    <col min="15116" max="15116" width="9.140625" style="138"/>
    <col min="15117" max="15117" width="11.42578125" style="138" bestFit="1" customWidth="1"/>
    <col min="15118" max="15360" width="9.140625" style="138"/>
    <col min="15361" max="15361" width="4.7109375" style="138" customWidth="1"/>
    <col min="15362" max="15362" width="23.5703125" style="138" customWidth="1"/>
    <col min="15363" max="15363" width="11.42578125" style="138" bestFit="1" customWidth="1"/>
    <col min="15364" max="15364" width="8.5703125" style="138" bestFit="1" customWidth="1"/>
    <col min="15365" max="15365" width="11.42578125" style="138" bestFit="1" customWidth="1"/>
    <col min="15366" max="15366" width="9.140625" style="138"/>
    <col min="15367" max="15367" width="11.42578125" style="138" bestFit="1" customWidth="1"/>
    <col min="15368" max="15368" width="9.140625" style="138"/>
    <col min="15369" max="15369" width="11.42578125" style="138" bestFit="1" customWidth="1"/>
    <col min="15370" max="15370" width="9.140625" style="138"/>
    <col min="15371" max="15371" width="11.42578125" style="138" bestFit="1" customWidth="1"/>
    <col min="15372" max="15372" width="9.140625" style="138"/>
    <col min="15373" max="15373" width="11.42578125" style="138" bestFit="1" customWidth="1"/>
    <col min="15374" max="15616" width="9.140625" style="138"/>
    <col min="15617" max="15617" width="4.7109375" style="138" customWidth="1"/>
    <col min="15618" max="15618" width="23.5703125" style="138" customWidth="1"/>
    <col min="15619" max="15619" width="11.42578125" style="138" bestFit="1" customWidth="1"/>
    <col min="15620" max="15620" width="8.5703125" style="138" bestFit="1" customWidth="1"/>
    <col min="15621" max="15621" width="11.42578125" style="138" bestFit="1" customWidth="1"/>
    <col min="15622" max="15622" width="9.140625" style="138"/>
    <col min="15623" max="15623" width="11.42578125" style="138" bestFit="1" customWidth="1"/>
    <col min="15624" max="15624" width="9.140625" style="138"/>
    <col min="15625" max="15625" width="11.42578125" style="138" bestFit="1" customWidth="1"/>
    <col min="15626" max="15626" width="9.140625" style="138"/>
    <col min="15627" max="15627" width="11.42578125" style="138" bestFit="1" customWidth="1"/>
    <col min="15628" max="15628" width="9.140625" style="138"/>
    <col min="15629" max="15629" width="11.42578125" style="138" bestFit="1" customWidth="1"/>
    <col min="15630" max="15872" width="9.140625" style="138"/>
    <col min="15873" max="15873" width="4.7109375" style="138" customWidth="1"/>
    <col min="15874" max="15874" width="23.5703125" style="138" customWidth="1"/>
    <col min="15875" max="15875" width="11.42578125" style="138" bestFit="1" customWidth="1"/>
    <col min="15876" max="15876" width="8.5703125" style="138" bestFit="1" customWidth="1"/>
    <col min="15877" max="15877" width="11.42578125" style="138" bestFit="1" customWidth="1"/>
    <col min="15878" max="15878" width="9.140625" style="138"/>
    <col min="15879" max="15879" width="11.42578125" style="138" bestFit="1" customWidth="1"/>
    <col min="15880" max="15880" width="9.140625" style="138"/>
    <col min="15881" max="15881" width="11.42578125" style="138" bestFit="1" customWidth="1"/>
    <col min="15882" max="15882" width="9.140625" style="138"/>
    <col min="15883" max="15883" width="11.42578125" style="138" bestFit="1" customWidth="1"/>
    <col min="15884" max="15884" width="9.140625" style="138"/>
    <col min="15885" max="15885" width="11.42578125" style="138" bestFit="1" customWidth="1"/>
    <col min="15886" max="16128" width="9.140625" style="138"/>
    <col min="16129" max="16129" width="4.7109375" style="138" customWidth="1"/>
    <col min="16130" max="16130" width="23.5703125" style="138" customWidth="1"/>
    <col min="16131" max="16131" width="11.42578125" style="138" bestFit="1" customWidth="1"/>
    <col min="16132" max="16132" width="8.5703125" style="138" bestFit="1" customWidth="1"/>
    <col min="16133" max="16133" width="11.42578125" style="138" bestFit="1" customWidth="1"/>
    <col min="16134" max="16134" width="9.140625" style="138"/>
    <col min="16135" max="16135" width="11.42578125" style="138" bestFit="1" customWidth="1"/>
    <col min="16136" max="16136" width="9.140625" style="138"/>
    <col min="16137" max="16137" width="11.42578125" style="138" bestFit="1" customWidth="1"/>
    <col min="16138" max="16138" width="9.140625" style="138"/>
    <col min="16139" max="16139" width="11.42578125" style="138" bestFit="1" customWidth="1"/>
    <col min="16140" max="16140" width="9.140625" style="138"/>
    <col min="16141" max="16141" width="11.42578125" style="138" bestFit="1" customWidth="1"/>
    <col min="16142" max="16384" width="9.140625" style="138"/>
  </cols>
  <sheetData>
    <row r="1" spans="1:22" ht="19.5" x14ac:dyDescent="0.3">
      <c r="A1" s="512" t="s">
        <v>351</v>
      </c>
      <c r="B1" s="512"/>
      <c r="C1" s="512"/>
      <c r="D1" s="512"/>
      <c r="E1" s="512"/>
      <c r="F1" s="512"/>
      <c r="G1" s="512"/>
      <c r="H1" s="512"/>
      <c r="I1" s="512"/>
      <c r="J1" s="512"/>
      <c r="K1" s="512"/>
      <c r="L1" s="512"/>
      <c r="M1" s="512"/>
      <c r="N1" s="512"/>
    </row>
    <row r="2" spans="1:22" ht="16.5" x14ac:dyDescent="0.25">
      <c r="A2" s="513" t="s">
        <v>175</v>
      </c>
      <c r="B2" s="513"/>
      <c r="C2" s="513"/>
      <c r="D2" s="513"/>
      <c r="E2" s="513"/>
      <c r="F2" s="513"/>
      <c r="G2" s="513"/>
      <c r="H2" s="513"/>
      <c r="I2" s="513"/>
      <c r="J2" s="513"/>
      <c r="K2" s="513"/>
      <c r="L2" s="513"/>
      <c r="M2" s="513"/>
      <c r="N2" s="513"/>
    </row>
    <row r="3" spans="1:22" ht="39.75" customHeight="1" x14ac:dyDescent="0.3">
      <c r="A3" s="514" t="s">
        <v>372</v>
      </c>
      <c r="B3" s="515"/>
      <c r="C3" s="515"/>
      <c r="D3" s="515"/>
      <c r="E3" s="515"/>
      <c r="F3" s="515"/>
      <c r="G3" s="515"/>
      <c r="H3" s="515"/>
      <c r="I3" s="515"/>
      <c r="J3" s="515"/>
      <c r="K3" s="515"/>
      <c r="L3" s="515"/>
      <c r="M3" s="515"/>
      <c r="N3" s="515"/>
      <c r="O3" s="132"/>
      <c r="P3" s="132"/>
      <c r="Q3" s="132"/>
      <c r="R3" s="132"/>
      <c r="S3" s="132"/>
      <c r="T3" s="132"/>
      <c r="U3" s="132"/>
      <c r="V3" s="132"/>
    </row>
    <row r="4" spans="1:22" ht="28.5" customHeight="1" x14ac:dyDescent="0.3">
      <c r="A4" s="133"/>
      <c r="B4" s="252"/>
      <c r="C4" s="252"/>
      <c r="D4" s="252"/>
      <c r="E4" s="252"/>
      <c r="F4" s="252"/>
      <c r="G4" s="252"/>
      <c r="H4" s="252"/>
      <c r="I4" s="251"/>
      <c r="J4" s="251"/>
      <c r="K4" s="251"/>
      <c r="L4" s="251"/>
      <c r="M4" s="251"/>
      <c r="N4" s="425" t="s">
        <v>356</v>
      </c>
    </row>
    <row r="5" spans="1:22" ht="16.5" customHeight="1" x14ac:dyDescent="0.2">
      <c r="A5" s="520" t="s">
        <v>0</v>
      </c>
      <c r="B5" s="520" t="s">
        <v>177</v>
      </c>
      <c r="C5" s="522" t="s">
        <v>155</v>
      </c>
      <c r="D5" s="522"/>
      <c r="E5" s="522" t="s">
        <v>156</v>
      </c>
      <c r="F5" s="522"/>
      <c r="G5" s="522" t="s">
        <v>157</v>
      </c>
      <c r="H5" s="522"/>
      <c r="I5" s="522" t="s">
        <v>158</v>
      </c>
      <c r="J5" s="522"/>
      <c r="K5" s="516" t="s">
        <v>159</v>
      </c>
      <c r="L5" s="517"/>
      <c r="M5" s="518" t="s">
        <v>160</v>
      </c>
      <c r="N5" s="519"/>
    </row>
    <row r="6" spans="1:22" ht="15.75" x14ac:dyDescent="0.2">
      <c r="A6" s="521"/>
      <c r="B6" s="521"/>
      <c r="C6" s="140" t="s">
        <v>55</v>
      </c>
      <c r="D6" s="140" t="s">
        <v>125</v>
      </c>
      <c r="E6" s="140" t="s">
        <v>55</v>
      </c>
      <c r="F6" s="140" t="s">
        <v>125</v>
      </c>
      <c r="G6" s="140" t="s">
        <v>55</v>
      </c>
      <c r="H6" s="140" t="s">
        <v>125</v>
      </c>
      <c r="I6" s="140" t="s">
        <v>55</v>
      </c>
      <c r="J6" s="140" t="s">
        <v>125</v>
      </c>
      <c r="K6" s="140" t="s">
        <v>55</v>
      </c>
      <c r="L6" s="140" t="s">
        <v>125</v>
      </c>
      <c r="M6" s="140" t="s">
        <v>55</v>
      </c>
      <c r="N6" s="140" t="s">
        <v>125</v>
      </c>
    </row>
    <row r="7" spans="1:22" ht="15.75" x14ac:dyDescent="0.2">
      <c r="A7" s="141">
        <v>1</v>
      </c>
      <c r="B7" s="141">
        <v>2</v>
      </c>
      <c r="C7" s="141">
        <v>3</v>
      </c>
      <c r="D7" s="141">
        <v>4</v>
      </c>
      <c r="E7" s="141">
        <v>5</v>
      </c>
      <c r="F7" s="141">
        <v>6</v>
      </c>
      <c r="G7" s="141">
        <v>7</v>
      </c>
      <c r="H7" s="141">
        <v>8</v>
      </c>
      <c r="I7" s="141">
        <v>9</v>
      </c>
      <c r="J7" s="141">
        <v>10</v>
      </c>
      <c r="K7" s="141">
        <v>11</v>
      </c>
      <c r="L7" s="141">
        <v>12</v>
      </c>
      <c r="M7" s="141">
        <v>15</v>
      </c>
      <c r="N7" s="141">
        <v>16</v>
      </c>
    </row>
    <row r="8" spans="1:22" ht="15.75" x14ac:dyDescent="0.2">
      <c r="A8" s="140"/>
      <c r="B8" s="142" t="s">
        <v>176</v>
      </c>
      <c r="C8" s="143">
        <v>1348898</v>
      </c>
      <c r="D8" s="143">
        <v>42199</v>
      </c>
      <c r="E8" s="143">
        <v>1311473</v>
      </c>
      <c r="F8" s="143">
        <v>44869</v>
      </c>
      <c r="G8" s="143">
        <v>1285733</v>
      </c>
      <c r="H8" s="143">
        <v>44818</v>
      </c>
      <c r="I8" s="144">
        <v>1254779</v>
      </c>
      <c r="J8" s="144">
        <v>44048</v>
      </c>
      <c r="K8" s="144">
        <v>1235931.8999999999</v>
      </c>
      <c r="L8" s="144">
        <v>44896</v>
      </c>
      <c r="M8" s="144">
        <v>1212292</v>
      </c>
      <c r="N8" s="144">
        <v>45581</v>
      </c>
    </row>
    <row r="9" spans="1:22" ht="15.75" x14ac:dyDescent="0.2">
      <c r="A9" s="145" t="s">
        <v>2</v>
      </c>
      <c r="B9" s="146" t="s">
        <v>161</v>
      </c>
      <c r="C9" s="143">
        <v>1348898</v>
      </c>
      <c r="D9" s="143">
        <v>39753</v>
      </c>
      <c r="E9" s="143">
        <v>1311473</v>
      </c>
      <c r="F9" s="143">
        <v>40280</v>
      </c>
      <c r="G9" s="143">
        <v>1285733</v>
      </c>
      <c r="H9" s="143">
        <v>42142</v>
      </c>
      <c r="I9" s="143">
        <v>1254779</v>
      </c>
      <c r="J9" s="143">
        <v>41379</v>
      </c>
      <c r="K9" s="143">
        <v>1235931.8999999999</v>
      </c>
      <c r="L9" s="143">
        <v>42228</v>
      </c>
      <c r="M9" s="143">
        <v>1212292</v>
      </c>
      <c r="N9" s="143">
        <v>42891</v>
      </c>
    </row>
    <row r="10" spans="1:22" ht="15.75" x14ac:dyDescent="0.25">
      <c r="A10" s="147">
        <v>1</v>
      </c>
      <c r="B10" s="148" t="s">
        <v>162</v>
      </c>
      <c r="C10" s="148">
        <v>838938</v>
      </c>
      <c r="D10" s="148">
        <v>32918</v>
      </c>
      <c r="E10" s="148">
        <v>808197</v>
      </c>
      <c r="F10" s="148">
        <v>33184</v>
      </c>
      <c r="G10" s="148">
        <v>783740</v>
      </c>
      <c r="H10" s="148">
        <v>34667</v>
      </c>
      <c r="I10" s="149">
        <v>757657</v>
      </c>
      <c r="J10" s="149">
        <v>33466</v>
      </c>
      <c r="K10" s="149">
        <v>736838</v>
      </c>
      <c r="L10" s="149">
        <v>34052</v>
      </c>
      <c r="M10" s="149">
        <v>722588</v>
      </c>
      <c r="N10" s="150">
        <v>34490</v>
      </c>
    </row>
    <row r="11" spans="1:22" ht="31.5" x14ac:dyDescent="0.25">
      <c r="A11" s="147">
        <v>2</v>
      </c>
      <c r="B11" s="397" t="s">
        <v>163</v>
      </c>
      <c r="C11" s="151">
        <v>259083</v>
      </c>
      <c r="D11" s="151">
        <v>5000</v>
      </c>
      <c r="E11" s="151">
        <v>250449</v>
      </c>
      <c r="F11" s="151">
        <v>5110</v>
      </c>
      <c r="G11" s="151">
        <v>244635</v>
      </c>
      <c r="H11" s="151">
        <v>5387</v>
      </c>
      <c r="I11" s="152">
        <v>238264</v>
      </c>
      <c r="J11" s="152">
        <v>5606</v>
      </c>
      <c r="K11" s="152">
        <v>235285</v>
      </c>
      <c r="L11" s="152">
        <v>5714</v>
      </c>
      <c r="M11" s="149">
        <v>228370</v>
      </c>
      <c r="N11" s="150">
        <v>5840</v>
      </c>
      <c r="P11" s="139"/>
    </row>
    <row r="12" spans="1:22" ht="15.75" x14ac:dyDescent="0.25">
      <c r="A12" s="147">
        <v>4</v>
      </c>
      <c r="B12" s="148" t="s">
        <v>164</v>
      </c>
      <c r="C12" s="151">
        <v>59384</v>
      </c>
      <c r="D12" s="151">
        <v>530</v>
      </c>
      <c r="E12" s="151">
        <v>63259</v>
      </c>
      <c r="F12" s="151">
        <v>572</v>
      </c>
      <c r="G12" s="151">
        <v>64720</v>
      </c>
      <c r="H12" s="151">
        <v>635</v>
      </c>
      <c r="I12" s="152">
        <v>65142</v>
      </c>
      <c r="J12" s="152">
        <v>763</v>
      </c>
      <c r="K12" s="152">
        <v>65414</v>
      </c>
      <c r="L12" s="152">
        <v>804</v>
      </c>
      <c r="M12" s="149">
        <v>65542</v>
      </c>
      <c r="N12" s="150">
        <v>842</v>
      </c>
    </row>
    <row r="13" spans="1:22" ht="31.5" x14ac:dyDescent="0.25">
      <c r="A13" s="153">
        <v>5</v>
      </c>
      <c r="B13" s="397" t="s">
        <v>165</v>
      </c>
      <c r="C13" s="154">
        <v>13892</v>
      </c>
      <c r="D13" s="154">
        <v>90</v>
      </c>
      <c r="E13" s="154">
        <v>11622</v>
      </c>
      <c r="F13" s="154">
        <v>93</v>
      </c>
      <c r="G13" s="154">
        <v>11674</v>
      </c>
      <c r="H13" s="154">
        <v>93</v>
      </c>
      <c r="I13" s="152">
        <v>11621</v>
      </c>
      <c r="J13" s="152">
        <v>96</v>
      </c>
      <c r="K13" s="152">
        <v>11823.9</v>
      </c>
      <c r="L13" s="152">
        <v>102</v>
      </c>
      <c r="M13" s="149">
        <v>11516</v>
      </c>
      <c r="N13" s="150">
        <v>104</v>
      </c>
    </row>
    <row r="14" spans="1:22" ht="15.75" x14ac:dyDescent="0.25">
      <c r="A14" s="147">
        <v>6</v>
      </c>
      <c r="B14" s="148" t="s">
        <v>166</v>
      </c>
      <c r="C14" s="151">
        <v>421</v>
      </c>
      <c r="D14" s="151">
        <v>6</v>
      </c>
      <c r="E14" s="151">
        <v>377</v>
      </c>
      <c r="F14" s="151">
        <v>5</v>
      </c>
      <c r="G14" s="151">
        <v>335</v>
      </c>
      <c r="H14" s="151">
        <v>5</v>
      </c>
      <c r="I14" s="152">
        <v>298</v>
      </c>
      <c r="J14" s="152">
        <v>5</v>
      </c>
      <c r="K14" s="152">
        <v>272</v>
      </c>
      <c r="L14" s="152">
        <v>5</v>
      </c>
      <c r="M14" s="149">
        <v>276</v>
      </c>
      <c r="N14" s="150">
        <v>5</v>
      </c>
    </row>
    <row r="15" spans="1:22" ht="15.75" x14ac:dyDescent="0.25">
      <c r="A15" s="153">
        <v>7</v>
      </c>
      <c r="B15" s="155" t="s">
        <v>167</v>
      </c>
      <c r="C15" s="154">
        <v>177180</v>
      </c>
      <c r="D15" s="154">
        <v>1209</v>
      </c>
      <c r="E15" s="154">
        <v>177569</v>
      </c>
      <c r="F15" s="154">
        <v>1316</v>
      </c>
      <c r="G15" s="154">
        <v>180629</v>
      </c>
      <c r="H15" s="154">
        <v>1355</v>
      </c>
      <c r="I15" s="152">
        <v>181797</v>
      </c>
      <c r="J15" s="152">
        <v>1443</v>
      </c>
      <c r="K15" s="152">
        <v>186299</v>
      </c>
      <c r="L15" s="152">
        <v>1551</v>
      </c>
      <c r="M15" s="149">
        <v>184000</v>
      </c>
      <c r="N15" s="150">
        <v>1610</v>
      </c>
    </row>
    <row r="16" spans="1:22" ht="15.75" x14ac:dyDescent="0.25">
      <c r="A16" s="156" t="s">
        <v>4</v>
      </c>
      <c r="B16" s="157" t="s">
        <v>168</v>
      </c>
      <c r="C16" s="158">
        <v>0</v>
      </c>
      <c r="D16" s="158">
        <v>2446</v>
      </c>
      <c r="E16" s="158">
        <v>0</v>
      </c>
      <c r="F16" s="158">
        <v>4589</v>
      </c>
      <c r="G16" s="158">
        <v>0</v>
      </c>
      <c r="H16" s="158">
        <v>2676</v>
      </c>
      <c r="I16" s="159">
        <v>0</v>
      </c>
      <c r="J16" s="159">
        <v>2669</v>
      </c>
      <c r="K16" s="159">
        <v>0</v>
      </c>
      <c r="L16" s="159">
        <v>2668</v>
      </c>
      <c r="M16" s="159">
        <v>0</v>
      </c>
      <c r="N16" s="159">
        <v>2690</v>
      </c>
    </row>
    <row r="17" spans="1:16" ht="15.75" x14ac:dyDescent="0.25">
      <c r="A17" s="147">
        <v>1</v>
      </c>
      <c r="B17" s="155" t="s">
        <v>169</v>
      </c>
      <c r="C17" s="154"/>
      <c r="D17" s="154"/>
      <c r="E17" s="154"/>
      <c r="F17" s="154"/>
      <c r="G17" s="154"/>
      <c r="H17" s="154"/>
      <c r="I17" s="152"/>
      <c r="J17" s="152"/>
      <c r="K17" s="152"/>
      <c r="L17" s="152"/>
      <c r="M17" s="149"/>
      <c r="N17" s="150"/>
      <c r="P17" s="139"/>
    </row>
    <row r="18" spans="1:16" ht="15.75" x14ac:dyDescent="0.25">
      <c r="A18" s="153">
        <v>1</v>
      </c>
      <c r="B18" s="148" t="s">
        <v>130</v>
      </c>
      <c r="C18" s="152"/>
      <c r="D18" s="152">
        <v>313</v>
      </c>
      <c r="E18" s="152"/>
      <c r="F18" s="152">
        <v>373</v>
      </c>
      <c r="G18" s="152"/>
      <c r="H18" s="152">
        <v>363</v>
      </c>
      <c r="I18" s="152"/>
      <c r="J18" s="152">
        <v>375</v>
      </c>
      <c r="K18" s="152"/>
      <c r="L18" s="152">
        <v>389</v>
      </c>
      <c r="M18" s="149"/>
      <c r="N18" s="150">
        <v>427</v>
      </c>
    </row>
    <row r="19" spans="1:16" ht="15.75" x14ac:dyDescent="0.25">
      <c r="A19" s="147">
        <v>2</v>
      </c>
      <c r="B19" s="160" t="s">
        <v>170</v>
      </c>
      <c r="C19" s="152"/>
      <c r="D19" s="161">
        <v>110</v>
      </c>
      <c r="E19" s="161"/>
      <c r="F19" s="161">
        <v>121</v>
      </c>
      <c r="G19" s="161"/>
      <c r="H19" s="161">
        <v>136</v>
      </c>
      <c r="I19" s="150"/>
      <c r="J19" s="150">
        <v>144</v>
      </c>
      <c r="K19" s="150"/>
      <c r="L19" s="150">
        <v>144</v>
      </c>
      <c r="M19" s="149"/>
      <c r="N19" s="150">
        <v>160</v>
      </c>
    </row>
    <row r="20" spans="1:16" ht="15.75" x14ac:dyDescent="0.25">
      <c r="A20" s="153">
        <v>3</v>
      </c>
      <c r="B20" s="160" t="s">
        <v>171</v>
      </c>
      <c r="C20" s="152"/>
      <c r="D20" s="161"/>
      <c r="E20" s="162"/>
      <c r="F20" s="162">
        <v>2012</v>
      </c>
      <c r="G20" s="162"/>
      <c r="H20" s="162"/>
      <c r="I20" s="150"/>
      <c r="J20" s="150"/>
      <c r="K20" s="150"/>
      <c r="L20" s="150"/>
      <c r="M20" s="149"/>
      <c r="N20" s="150"/>
    </row>
    <row r="21" spans="1:16" ht="31.5" x14ac:dyDescent="0.25">
      <c r="A21" s="147">
        <v>4</v>
      </c>
      <c r="B21" s="397" t="s">
        <v>172</v>
      </c>
      <c r="C21" s="163"/>
      <c r="D21" s="162">
        <v>1</v>
      </c>
      <c r="E21" s="162"/>
      <c r="F21" s="164"/>
      <c r="G21" s="164"/>
      <c r="H21" s="164"/>
      <c r="I21" s="165"/>
      <c r="J21" s="166"/>
      <c r="K21" s="150"/>
      <c r="L21" s="167"/>
      <c r="M21" s="149"/>
      <c r="N21" s="150"/>
    </row>
    <row r="22" spans="1:16" ht="15.75" x14ac:dyDescent="0.25">
      <c r="A22" s="153">
        <v>5</v>
      </c>
      <c r="B22" s="151" t="s">
        <v>173</v>
      </c>
      <c r="C22" s="152"/>
      <c r="D22" s="161">
        <v>313</v>
      </c>
      <c r="E22" s="162"/>
      <c r="F22" s="162">
        <v>333</v>
      </c>
      <c r="G22" s="162"/>
      <c r="H22" s="162">
        <v>312</v>
      </c>
      <c r="I22" s="150"/>
      <c r="J22" s="150">
        <v>327</v>
      </c>
      <c r="K22" s="150"/>
      <c r="L22" s="150">
        <v>333</v>
      </c>
      <c r="M22" s="149"/>
      <c r="N22" s="150">
        <v>339</v>
      </c>
    </row>
    <row r="23" spans="1:16" ht="15.75" x14ac:dyDescent="0.25">
      <c r="A23" s="168">
        <v>6</v>
      </c>
      <c r="B23" s="398" t="s">
        <v>174</v>
      </c>
      <c r="C23" s="169"/>
      <c r="D23" s="170">
        <v>1709</v>
      </c>
      <c r="E23" s="170"/>
      <c r="F23" s="170">
        <v>1750</v>
      </c>
      <c r="G23" s="170"/>
      <c r="H23" s="170">
        <v>1865</v>
      </c>
      <c r="I23" s="171"/>
      <c r="J23" s="171">
        <v>1823</v>
      </c>
      <c r="K23" s="171"/>
      <c r="L23" s="171">
        <v>1802</v>
      </c>
      <c r="M23" s="172"/>
      <c r="N23" s="171">
        <v>1764</v>
      </c>
    </row>
    <row r="24" spans="1:16" ht="26.25" customHeight="1" x14ac:dyDescent="0.3">
      <c r="A24" s="135"/>
      <c r="B24" s="136"/>
      <c r="C24" s="136"/>
      <c r="D24" s="136"/>
      <c r="E24" s="136"/>
      <c r="F24" s="136"/>
      <c r="G24" s="136"/>
      <c r="H24" s="136"/>
      <c r="I24" s="137"/>
      <c r="J24" s="137"/>
      <c r="K24" s="137"/>
      <c r="L24" s="137"/>
      <c r="M24" s="137"/>
      <c r="N24" s="424" t="s">
        <v>79</v>
      </c>
    </row>
  </sheetData>
  <mergeCells count="11">
    <mergeCell ref="A1:N1"/>
    <mergeCell ref="A2:N2"/>
    <mergeCell ref="A3:N3"/>
    <mergeCell ref="K5:L5"/>
    <mergeCell ref="M5:N5"/>
    <mergeCell ref="A5:A6"/>
    <mergeCell ref="B5:B6"/>
    <mergeCell ref="C5:D5"/>
    <mergeCell ref="E5:F5"/>
    <mergeCell ref="G5:H5"/>
    <mergeCell ref="I5:J5"/>
  </mergeCells>
  <pageMargins left="0.78740157480314998" right="0.78740157480314998" top="0.93110236199999996" bottom="0.78740157480314998" header="0" footer="0.31496062992126"/>
  <pageSetup paperSize="9" scale="8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452661-ABA6-4524-A214-D62FDE95451B}"/>
</file>

<file path=customXml/itemProps2.xml><?xml version="1.0" encoding="utf-8"?>
<ds:datastoreItem xmlns:ds="http://schemas.openxmlformats.org/officeDocument/2006/customXml" ds:itemID="{2C81DD0A-724D-430E-BBCC-510DDB7A52C9}"/>
</file>

<file path=customXml/itemProps3.xml><?xml version="1.0" encoding="utf-8"?>
<ds:datastoreItem xmlns:ds="http://schemas.openxmlformats.org/officeDocument/2006/customXml" ds:itemID="{827AA25C-C748-4BC5-A424-79F862BDA3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vt:lpstr>
      <vt:lpstr>II</vt:lpstr>
      <vt:lpstr>III</vt:lpstr>
      <vt:lpstr>IV</vt:lpstr>
      <vt:lpstr>V</vt:lpstr>
      <vt:lpstr>VI</vt:lpstr>
      <vt:lpstr>VII</vt:lpstr>
      <vt:lpstr>VIII</vt:lpstr>
      <vt:lpstr>IX</vt:lpstr>
      <vt:lpstr>X</vt:lpstr>
      <vt:lpstr>XI</vt:lpstr>
      <vt:lpstr>XII</vt:lpstr>
      <vt:lpstr>XIII</vt:lpstr>
      <vt:lpstr>XIV</vt:lpstr>
      <vt:lpstr>XV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Thọ</dc:creator>
  <cp:lastModifiedBy>Windows User</cp:lastModifiedBy>
  <cp:lastPrinted>2018-05-11T02:41:57Z</cp:lastPrinted>
  <dcterms:created xsi:type="dcterms:W3CDTF">2018-03-13T01:55:07Z</dcterms:created>
  <dcterms:modified xsi:type="dcterms:W3CDTF">2018-05-11T02:43:57Z</dcterms:modified>
</cp:coreProperties>
</file>